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https://rmkee.sharepoint.com/sites/Kinnisvaraosakond/Shared Documents/01_ARENDUS/Ehitus/01_0bjektid/Paikuse uus kontor/02_Hankedokumendid/"/>
    </mc:Choice>
  </mc:AlternateContent>
  <xr:revisionPtr revIDLastSave="602" documentId="8_{41759A77-9CA7-409E-9481-0B0920D8A600}" xr6:coauthVersionLast="47" xr6:coauthVersionMax="47" xr10:uidLastSave="{CD8852F5-47E8-4985-AFF6-FC5C8EB88996}"/>
  <bookViews>
    <workbookView xWindow="11424" yWindow="0" windowWidth="11712" windowHeight="12336" xr2:uid="{00000000-000D-0000-FFFF-FFFF00000000}"/>
  </bookViews>
  <sheets>
    <sheet name="Kokkuvõte" sheetId="15" r:id="rId1"/>
    <sheet name="Lammutus" sheetId="19" r:id="rId2"/>
    <sheet name="Üldehitus" sheetId="1" r:id="rId3"/>
    <sheet name="Välistehnotrassid" sheetId="2" r:id="rId4"/>
    <sheet name="Välisrajatised" sheetId="3" r:id="rId5"/>
    <sheet name="Töömaakulud" sheetId="20" r:id="rId6"/>
  </sheets>
  <definedNames>
    <definedName name="_xlnm.Print_Area" localSheetId="0">Kokkuvõte!$A$3:$D$14</definedName>
    <definedName name="_xlnm.Print_Area" localSheetId="1">Lammutus!$A$3:$F$18</definedName>
    <definedName name="_xlnm.Print_Area" localSheetId="4">Välisrajatised!$A$3:$F$86</definedName>
    <definedName name="_xlnm.Print_Area" localSheetId="3">Välistehnotrassid!$A$3:$F$58</definedName>
    <definedName name="_xlnm.Print_Area" localSheetId="2">Üldehitus!$A$177:$F$219</definedName>
    <definedName name="_xlnm.Print_Titles" localSheetId="4">Välisrajatised!$3:$5</definedName>
    <definedName name="_xlnm.Print_Titles" localSheetId="3">Välistehnotrassid!$3:$5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2" l="1"/>
  <c r="C9" i="15" s="1"/>
  <c r="C11" i="15"/>
  <c r="C10" i="15"/>
  <c r="C8" i="15"/>
  <c r="C7" i="15"/>
  <c r="C6" i="15"/>
  <c r="F51" i="2"/>
  <c r="F51" i="20"/>
  <c r="F85" i="3"/>
  <c r="F86" i="3" s="1"/>
  <c r="F218" i="1"/>
  <c r="F174" i="1"/>
  <c r="F17" i="19"/>
  <c r="F18" i="19"/>
  <c r="F6" i="19"/>
  <c r="F8" i="20"/>
  <c r="F14" i="20"/>
  <c r="F15" i="20"/>
  <c r="F17" i="20"/>
  <c r="F19" i="20"/>
  <c r="F20" i="20"/>
  <c r="F21" i="20"/>
  <c r="F23" i="20"/>
  <c r="F24" i="20"/>
  <c r="F27" i="20"/>
  <c r="F28" i="20"/>
  <c r="F29" i="20"/>
  <c r="F31" i="20"/>
  <c r="F32" i="20"/>
  <c r="F33" i="20"/>
  <c r="F34" i="20"/>
  <c r="F37" i="20"/>
  <c r="F38" i="20"/>
  <c r="F39" i="20"/>
  <c r="F40" i="20"/>
  <c r="F9" i="20"/>
  <c r="F10" i="20"/>
  <c r="F11" i="20"/>
  <c r="F12" i="20"/>
  <c r="F48" i="20"/>
  <c r="F45" i="20"/>
  <c r="F44" i="20"/>
  <c r="F43" i="20"/>
  <c r="F42" i="20"/>
  <c r="F41" i="20"/>
  <c r="F41" i="2" l="1"/>
  <c r="F214" i="1"/>
  <c r="F215" i="1"/>
  <c r="F216" i="1"/>
  <c r="F213" i="1"/>
  <c r="F180" i="1"/>
  <c r="F144" i="1"/>
  <c r="F172" i="1"/>
  <c r="F171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4" i="1"/>
  <c r="F153" i="1"/>
  <c r="F152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6" i="1"/>
  <c r="F9" i="3"/>
  <c r="F10" i="3"/>
  <c r="F11" i="3"/>
  <c r="F12" i="3"/>
  <c r="F13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3" i="3"/>
  <c r="F55" i="3"/>
  <c r="F56" i="3"/>
  <c r="F58" i="3"/>
  <c r="F59" i="3"/>
  <c r="F61" i="3"/>
  <c r="F62" i="3"/>
  <c r="F64" i="3"/>
  <c r="F66" i="3"/>
  <c r="F68" i="3"/>
  <c r="F69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" i="3"/>
  <c r="F55" i="2"/>
  <c r="F54" i="2"/>
  <c r="F53" i="2"/>
  <c r="F50" i="2"/>
  <c r="F49" i="2"/>
  <c r="F48" i="2"/>
  <c r="F47" i="2"/>
  <c r="F46" i="2"/>
  <c r="F45" i="2"/>
  <c r="F44" i="2"/>
  <c r="F43" i="2"/>
  <c r="F30" i="2"/>
  <c r="F31" i="2"/>
  <c r="F32" i="2"/>
  <c r="F34" i="2"/>
  <c r="F35" i="2"/>
  <c r="F36" i="2"/>
  <c r="F37" i="2"/>
  <c r="F38" i="2"/>
  <c r="F39" i="2"/>
  <c r="F19" i="2"/>
  <c r="F20" i="2"/>
  <c r="F21" i="2"/>
  <c r="F22" i="2"/>
  <c r="F23" i="2"/>
  <c r="F24" i="2"/>
  <c r="F25" i="2"/>
  <c r="F26" i="2"/>
  <c r="F27" i="2"/>
  <c r="F28" i="2"/>
  <c r="F10" i="2"/>
  <c r="F11" i="2"/>
  <c r="F13" i="2"/>
  <c r="F14" i="2"/>
  <c r="F15" i="2"/>
  <c r="F16" i="2"/>
  <c r="F17" i="2"/>
  <c r="F9" i="2"/>
  <c r="F185" i="1"/>
  <c r="F186" i="1"/>
  <c r="F187" i="1"/>
  <c r="F190" i="1"/>
  <c r="F191" i="1"/>
  <c r="F193" i="1"/>
  <c r="F194" i="1"/>
  <c r="F195" i="1"/>
  <c r="F196" i="1"/>
  <c r="F197" i="1"/>
  <c r="F198" i="1"/>
  <c r="F199" i="1"/>
  <c r="F200" i="1"/>
  <c r="F203" i="1"/>
  <c r="F204" i="1"/>
  <c r="F206" i="1"/>
  <c r="F207" i="1"/>
  <c r="F209" i="1"/>
  <c r="F210" i="1"/>
  <c r="F211" i="1"/>
  <c r="F183" i="1"/>
  <c r="F149" i="1"/>
  <c r="F147" i="1"/>
  <c r="F146" i="1"/>
  <c r="F145" i="1"/>
  <c r="F80" i="1"/>
  <c r="F81" i="1"/>
  <c r="F82" i="1"/>
  <c r="F83" i="1"/>
  <c r="F84" i="1"/>
  <c r="F85" i="1"/>
  <c r="F86" i="1"/>
  <c r="F88" i="1"/>
  <c r="F89" i="1"/>
  <c r="F90" i="1"/>
  <c r="F91" i="1"/>
  <c r="F92" i="1"/>
  <c r="F94" i="1"/>
  <c r="F96" i="1"/>
  <c r="F97" i="1"/>
  <c r="F98" i="1"/>
  <c r="F99" i="1"/>
  <c r="F100" i="1"/>
  <c r="F101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74" i="1"/>
  <c r="F75" i="1"/>
  <c r="F76" i="1"/>
  <c r="F77" i="1"/>
  <c r="F78" i="1"/>
  <c r="F61" i="1"/>
  <c r="F62" i="1"/>
  <c r="F64" i="1"/>
  <c r="F65" i="1"/>
  <c r="F66" i="1"/>
  <c r="F67" i="1"/>
  <c r="F68" i="1"/>
  <c r="F69" i="1"/>
  <c r="F70" i="1"/>
  <c r="F71" i="1"/>
  <c r="F72" i="1"/>
  <c r="F39" i="1"/>
  <c r="F41" i="1"/>
  <c r="F43" i="1"/>
  <c r="F44" i="1"/>
  <c r="F45" i="1"/>
  <c r="F46" i="1"/>
  <c r="F48" i="1"/>
  <c r="F49" i="1"/>
  <c r="F50" i="1"/>
  <c r="F51" i="1"/>
  <c r="F53" i="1"/>
  <c r="F54" i="1"/>
  <c r="F56" i="1"/>
  <c r="F57" i="1"/>
  <c r="F58" i="1"/>
  <c r="F23" i="1"/>
  <c r="F24" i="1"/>
  <c r="F26" i="1"/>
  <c r="F27" i="1"/>
  <c r="F28" i="1"/>
  <c r="F29" i="1"/>
  <c r="F30" i="1"/>
  <c r="F32" i="1"/>
  <c r="F33" i="1"/>
  <c r="F34" i="1"/>
  <c r="F36" i="1"/>
  <c r="F10" i="1"/>
  <c r="F11" i="1"/>
  <c r="F14" i="1"/>
  <c r="F16" i="1"/>
  <c r="F19" i="1"/>
  <c r="F20" i="1"/>
  <c r="F217" i="1" l="1"/>
  <c r="F9" i="1"/>
  <c r="F173" i="1" s="1"/>
  <c r="F12" i="19" l="1"/>
  <c r="F13" i="19"/>
  <c r="F14" i="19"/>
  <c r="F15" i="19"/>
  <c r="D54" i="3" l="1"/>
  <c r="F54" i="3" s="1"/>
  <c r="D52" i="3"/>
  <c r="F52" i="3" s="1"/>
  <c r="F84" i="3" s="1"/>
  <c r="D10" i="19" l="1"/>
  <c r="F10" i="19" s="1"/>
  <c r="D7" i="19"/>
  <c r="F57" i="2" l="1"/>
  <c r="D11" i="19"/>
  <c r="F11" i="19" s="1"/>
  <c r="F8" i="19"/>
  <c r="F9" i="19"/>
  <c r="F7" i="19"/>
  <c r="F16" i="19" l="1"/>
  <c r="D6" i="15" s="1"/>
  <c r="D8" i="15"/>
  <c r="F219" i="1" l="1"/>
  <c r="D7" i="15" l="1"/>
  <c r="F175" i="1" l="1"/>
  <c r="D9" i="15" l="1"/>
  <c r="D10" i="15" l="1"/>
  <c r="F58" i="2"/>
  <c r="F50" i="20" l="1"/>
  <c r="F52" i="20" l="1"/>
  <c r="C12" i="15" l="1"/>
  <c r="D11" i="15"/>
  <c r="D12" i="15" s="1"/>
</calcChain>
</file>

<file path=xl/sharedStrings.xml><?xml version="1.0" encoding="utf-8"?>
<sst xmlns="http://schemas.openxmlformats.org/spreadsheetml/2006/main" count="1115" uniqueCount="725">
  <si>
    <t>Tabel  1</t>
  </si>
  <si>
    <t>Ehituskulud kokku</t>
  </si>
  <si>
    <t>Pos.</t>
  </si>
  <si>
    <t>RMK Paikuse kokkuvõte</t>
  </si>
  <si>
    <t>1</t>
  </si>
  <si>
    <t>Lammutustööd</t>
  </si>
  <si>
    <t>2</t>
  </si>
  <si>
    <t>Peahoone</t>
  </si>
  <si>
    <t>3</t>
  </si>
  <si>
    <t>Abihoone</t>
  </si>
  <si>
    <t>4</t>
  </si>
  <si>
    <t>Välistehnotrassid</t>
  </si>
  <si>
    <t>5</t>
  </si>
  <si>
    <t>Välisrajatised</t>
  </si>
  <si>
    <t>Töömaakulud</t>
  </si>
  <si>
    <t>Pakkuja arvutab ehitusmahud vastavalt tehnilisele kirjeldusele ja projektdokumentatsioonile</t>
  </si>
  <si>
    <t>Tabel 2</t>
  </si>
  <si>
    <t>Töö kirjeldus</t>
  </si>
  <si>
    <t>Ühik</t>
  </si>
  <si>
    <t>Maht</t>
  </si>
  <si>
    <t>Ühikhind €</t>
  </si>
  <si>
    <t>Koguhind €</t>
  </si>
  <si>
    <t xml:space="preserve">Olemasoleva kohtkindla mööbli demonteerimine (n. köögid, sanitaartehnika jne). Allesjäänud mööbli utiliseerimine (kapid, lauad, toolid jne). Maht selgub objekti ülevaatusel. </t>
  </si>
  <si>
    <t>obj.</t>
  </si>
  <si>
    <t>Telliskonstruktsioonide lammutamine ja lammutusjäätmete vedu</t>
  </si>
  <si>
    <t>m³</t>
  </si>
  <si>
    <t>Betoon- ja raudbetoonkonstruktsioonide lammutamine ja lammutusjäätmete vedu</t>
  </si>
  <si>
    <t>Metallkonstruktsioonide (s. h.  katuseplekk) lammutamine ja lammutusjäätmete vedu</t>
  </si>
  <si>
    <t>t</t>
  </si>
  <si>
    <t>Puitkonstruktsioonide lammutamine ja lammutusjäätmete vedu</t>
  </si>
  <si>
    <t>Muude konstruktsioonide (s. h. lehtklaas, ruberoidkatusekate jne.) lammutamine ja lammutusjäätmete vedu</t>
  </si>
  <si>
    <t>6</t>
  </si>
  <si>
    <t>Äärekivide lammutamine</t>
  </si>
  <si>
    <t xml:space="preserve">m </t>
  </si>
  <si>
    <t>7</t>
  </si>
  <si>
    <t>Parkettkivikatte lammutamine</t>
  </si>
  <si>
    <t>m²</t>
  </si>
  <si>
    <t>8</t>
  </si>
  <si>
    <t>Aia ja välikamina lammutamine</t>
  </si>
  <si>
    <t>9</t>
  </si>
  <si>
    <t>Likvideeritavad vee- ja kanalisatsioonitorud (s. h. 5 kanalisatsioonikaevu)</t>
  </si>
  <si>
    <t>m</t>
  </si>
  <si>
    <t>Käibemaks 24%</t>
  </si>
  <si>
    <t>Pakkuja arvestab lammutustööde mahus kõikide tegevustega, mis vajalikud ehitustööde alustamiseks</t>
  </si>
  <si>
    <t>Tabel 3</t>
  </si>
  <si>
    <t>12</t>
  </si>
  <si>
    <t>Pinnasetööd</t>
  </si>
  <si>
    <t>14</t>
  </si>
  <si>
    <t>Hoonevälised ehitised</t>
  </si>
  <si>
    <t>143</t>
  </si>
  <si>
    <t>Välistrepid</t>
  </si>
  <si>
    <t>143-1</t>
  </si>
  <si>
    <t>Välistrepp teljel 7</t>
  </si>
  <si>
    <t>kompl.</t>
  </si>
  <si>
    <t>143-2</t>
  </si>
  <si>
    <t>Välistrepp teljel A, betoon</t>
  </si>
  <si>
    <t>143-3</t>
  </si>
  <si>
    <t>Välistrepp teljel A, puitplaadid</t>
  </si>
  <si>
    <t>Alused ja vundamendid</t>
  </si>
  <si>
    <t>21</t>
  </si>
  <si>
    <t>Vundamendid</t>
  </si>
  <si>
    <t>21-1</t>
  </si>
  <si>
    <t>Raudbetoonist lintvundament ja vundamenditaldmikud</t>
  </si>
  <si>
    <t>Aluspõrandad</t>
  </si>
  <si>
    <t>23-1</t>
  </si>
  <si>
    <t>Aluspõrand PP-01</t>
  </si>
  <si>
    <t>Kandetarindid</t>
  </si>
  <si>
    <t>31</t>
  </si>
  <si>
    <t>Metalltarindid</t>
  </si>
  <si>
    <t>31-1</t>
  </si>
  <si>
    <t>Teraspostid</t>
  </si>
  <si>
    <t>kg</t>
  </si>
  <si>
    <t>31-3</t>
  </si>
  <si>
    <t>Terastalad</t>
  </si>
  <si>
    <t>Kandvad tarindid</t>
  </si>
  <si>
    <t>32-1</t>
  </si>
  <si>
    <t>Postid, talad</t>
  </si>
  <si>
    <t>32-1-1</t>
  </si>
  <si>
    <t>Liimpuitpostid</t>
  </si>
  <si>
    <t>32-1-2</t>
  </si>
  <si>
    <t>Liimpuittalad</t>
  </si>
  <si>
    <t>32-2</t>
  </si>
  <si>
    <t>Välisseinad</t>
  </si>
  <si>
    <t>32-2-1</t>
  </si>
  <si>
    <t>Välissein VS-01</t>
  </si>
  <si>
    <t>32-2-2</t>
  </si>
  <si>
    <t>Välissein VS-02</t>
  </si>
  <si>
    <t>32-2-3</t>
  </si>
  <si>
    <t>Soklisein betoonplokkidest 190 mm</t>
  </si>
  <si>
    <t>32-2-4</t>
  </si>
  <si>
    <t>Soklisein betoonplokkidest 140 mm</t>
  </si>
  <si>
    <t>32-2-5</t>
  </si>
  <si>
    <t>Kolmnurkse profiiliga puitpostid</t>
  </si>
  <si>
    <t>32-3</t>
  </si>
  <si>
    <t>Vahe- ja katuslaed</t>
  </si>
  <si>
    <t>32-3-1</t>
  </si>
  <si>
    <t>Vahelagi VL-01</t>
  </si>
  <si>
    <t>32-3-2</t>
  </si>
  <si>
    <t>Vahelagi VL-02</t>
  </si>
  <si>
    <t>32-3-3</t>
  </si>
  <si>
    <t>Vahelagede monoliitraudbetoonist osad</t>
  </si>
  <si>
    <t>34</t>
  </si>
  <si>
    <t>Trepid</t>
  </si>
  <si>
    <t>34-1</t>
  </si>
  <si>
    <t>Monteeritavast raudbetoonist trepid</t>
  </si>
  <si>
    <t>Fassaadielemendid ja katused</t>
  </si>
  <si>
    <t>411</t>
  </si>
  <si>
    <t>Klaasfassaadid</t>
  </si>
  <si>
    <t>411-1</t>
  </si>
  <si>
    <t>Klaasfassaad</t>
  </si>
  <si>
    <t>415</t>
  </si>
  <si>
    <t>Katuseaknad ja suitsuluugid</t>
  </si>
  <si>
    <t>415-1</t>
  </si>
  <si>
    <t>Suitsueemalduskuppel ORIVENT 23 1200x1200</t>
  </si>
  <si>
    <t>tk</t>
  </si>
  <si>
    <t>42</t>
  </si>
  <si>
    <t>Aknad</t>
  </si>
  <si>
    <t>42-1</t>
  </si>
  <si>
    <t>Avatavad aknad</t>
  </si>
  <si>
    <t>42-2</t>
  </si>
  <si>
    <t>Mitteavatavad aknad</t>
  </si>
  <si>
    <t>42-3</t>
  </si>
  <si>
    <t>Osaliselt avatavad aknad</t>
  </si>
  <si>
    <t>42-4</t>
  </si>
  <si>
    <t>Ventilatsioonirestid</t>
  </si>
  <si>
    <t>43</t>
  </si>
  <si>
    <t>Välisuksed</t>
  </si>
  <si>
    <t>43-1</t>
  </si>
  <si>
    <t>VU-1</t>
  </si>
  <si>
    <t>43-2</t>
  </si>
  <si>
    <t>VU-2</t>
  </si>
  <si>
    <t>43-3</t>
  </si>
  <si>
    <t>VU-3</t>
  </si>
  <si>
    <t>43-4</t>
  </si>
  <si>
    <t>Välisuste lukustus</t>
  </si>
  <si>
    <t>46</t>
  </si>
  <si>
    <t>Rõdud ja terrassid</t>
  </si>
  <si>
    <t>46-1</t>
  </si>
  <si>
    <t>1. korruse terrass</t>
  </si>
  <si>
    <t>46-2</t>
  </si>
  <si>
    <t>2. korruse rõdu (v. a. terasest kandekonstruktsioon)</t>
  </si>
  <si>
    <t>47</t>
  </si>
  <si>
    <t>Piirded</t>
  </si>
  <si>
    <t>47-1</t>
  </si>
  <si>
    <t>Aatriumi trepi piire</t>
  </si>
  <si>
    <t>47-2</t>
  </si>
  <si>
    <t>Välistrepi piire</t>
  </si>
  <si>
    <t>47-3</t>
  </si>
  <si>
    <t>Rõdu piire</t>
  </si>
  <si>
    <t>48</t>
  </si>
  <si>
    <t>Katusetarindid</t>
  </si>
  <si>
    <t>487, 488</t>
  </si>
  <si>
    <t>Katusekatted, sooja- ja hüdroisolatsioon</t>
  </si>
  <si>
    <t>487-1, 488-1</t>
  </si>
  <si>
    <t>Katuslagi KL-01</t>
  </si>
  <si>
    <t>489</t>
  </si>
  <si>
    <t>Redel</t>
  </si>
  <si>
    <t>51</t>
  </si>
  <si>
    <t>Siseseinad</t>
  </si>
  <si>
    <t>51-1</t>
  </si>
  <si>
    <t>SS-01</t>
  </si>
  <si>
    <t>51-2</t>
  </si>
  <si>
    <t>SS-02</t>
  </si>
  <si>
    <t>51-3</t>
  </si>
  <si>
    <t>SS-03</t>
  </si>
  <si>
    <t>51-4</t>
  </si>
  <si>
    <t>SS-04</t>
  </si>
  <si>
    <t>51-5</t>
  </si>
  <si>
    <t>SS-05</t>
  </si>
  <si>
    <t>51-6</t>
  </si>
  <si>
    <t>SS-06</t>
  </si>
  <si>
    <t>51-7</t>
  </si>
  <si>
    <t>SS-07</t>
  </si>
  <si>
    <t>51-8</t>
  </si>
  <si>
    <t>SS-08</t>
  </si>
  <si>
    <t>51-9</t>
  </si>
  <si>
    <t>52</t>
  </si>
  <si>
    <t>Siseuksed koos lukustusega</t>
  </si>
  <si>
    <t>52-1</t>
  </si>
  <si>
    <t>Puidust siseuksed</t>
  </si>
  <si>
    <t>52-2</t>
  </si>
  <si>
    <t>Terasest siseuksed</t>
  </si>
  <si>
    <t>52-3</t>
  </si>
  <si>
    <t>Alumiiniumprofiilidest klaasiga uksed</t>
  </si>
  <si>
    <t>52-4</t>
  </si>
  <si>
    <t>Tulekindlad klaasitud terasprofiiluksed</t>
  </si>
  <si>
    <t>52-5</t>
  </si>
  <si>
    <t>Siseuste lukustus</t>
  </si>
  <si>
    <t>53</t>
  </si>
  <si>
    <t>Siseseinte pinnakatted</t>
  </si>
  <si>
    <t>53-1</t>
  </si>
  <si>
    <t>S1</t>
  </si>
  <si>
    <t>53-2</t>
  </si>
  <si>
    <t>S2</t>
  </si>
  <si>
    <t>53-3</t>
  </si>
  <si>
    <t>S3</t>
  </si>
  <si>
    <t>53-4</t>
  </si>
  <si>
    <t>S4</t>
  </si>
  <si>
    <t>53-5</t>
  </si>
  <si>
    <t>S5</t>
  </si>
  <si>
    <t>53-6</t>
  </si>
  <si>
    <t>S7</t>
  </si>
  <si>
    <t>53-7</t>
  </si>
  <si>
    <t>Liimpuitpostide ja -talade viimistlus</t>
  </si>
  <si>
    <t>54</t>
  </si>
  <si>
    <t>Lagede pinnakatted</t>
  </si>
  <si>
    <t>54-1</t>
  </si>
  <si>
    <t>L1</t>
  </si>
  <si>
    <t>54-2</t>
  </si>
  <si>
    <t>L2</t>
  </si>
  <si>
    <t>54-3</t>
  </si>
  <si>
    <t>L3</t>
  </si>
  <si>
    <t>54-4</t>
  </si>
  <si>
    <t>L4</t>
  </si>
  <si>
    <t>54-5</t>
  </si>
  <si>
    <t>L5</t>
  </si>
  <si>
    <t>55</t>
  </si>
  <si>
    <t>Treppide pinnakatted</t>
  </si>
  <si>
    <t>55-1</t>
  </si>
  <si>
    <t>P2.1</t>
  </si>
  <si>
    <t>56</t>
  </si>
  <si>
    <t>Põrandad ja põrandakatted</t>
  </si>
  <si>
    <t>56-1</t>
  </si>
  <si>
    <t>P1</t>
  </si>
  <si>
    <t>56-2</t>
  </si>
  <si>
    <t>P2</t>
  </si>
  <si>
    <t>56-3</t>
  </si>
  <si>
    <t>P3</t>
  </si>
  <si>
    <t>56-4</t>
  </si>
  <si>
    <t>P4</t>
  </si>
  <si>
    <t>56-5</t>
  </si>
  <si>
    <t>P5</t>
  </si>
  <si>
    <t>56-6</t>
  </si>
  <si>
    <t>P6</t>
  </si>
  <si>
    <t>Sisustus, inventar, seadmed</t>
  </si>
  <si>
    <t>61</t>
  </si>
  <si>
    <t>Sisustus ja mööbel</t>
  </si>
  <si>
    <t>61-1</t>
  </si>
  <si>
    <t>Töötool</t>
  </si>
  <si>
    <t>61-2</t>
  </si>
  <si>
    <t>Juhi töötool</t>
  </si>
  <si>
    <t>61-3</t>
  </si>
  <si>
    <t>Klienditool/ nõupidamiste tool</t>
  </si>
  <si>
    <t>61-4</t>
  </si>
  <si>
    <t>Pehme klienditool</t>
  </si>
  <si>
    <t>61-5</t>
  </si>
  <si>
    <t>Kohviku tool</t>
  </si>
  <si>
    <t>61-6</t>
  </si>
  <si>
    <t>Koosolekutesaali tool</t>
  </si>
  <si>
    <t>61-7</t>
  </si>
  <si>
    <t>Tugitool</t>
  </si>
  <si>
    <t>61-8</t>
  </si>
  <si>
    <t>Diivan</t>
  </si>
  <si>
    <t>61-9</t>
  </si>
  <si>
    <t>Baaripukk</t>
  </si>
  <si>
    <t>61-10</t>
  </si>
  <si>
    <t>Tumba 400x400</t>
  </si>
  <si>
    <t>61-11</t>
  </si>
  <si>
    <t>Elektriliselt reguleeritav töölaud 1400x800</t>
  </si>
  <si>
    <t>61-12</t>
  </si>
  <si>
    <t>Juhi töölaud</t>
  </si>
  <si>
    <t>61-13</t>
  </si>
  <si>
    <t>Väike nõupidamise laud 1600x900</t>
  </si>
  <si>
    <t>61-14</t>
  </si>
  <si>
    <t>Ümmargune nõupidamiste laud D1,2m</t>
  </si>
  <si>
    <t>61-15</t>
  </si>
  <si>
    <t>Ümmargune nõupidamiste laud D0,9m</t>
  </si>
  <si>
    <t>61-16</t>
  </si>
  <si>
    <t>Ümmargune nõupidamiste laud D0,6m</t>
  </si>
  <si>
    <t>61-17</t>
  </si>
  <si>
    <t>Nõupidamiste laud 2400x1200 Thulema</t>
  </si>
  <si>
    <t>61-18</t>
  </si>
  <si>
    <t>Nõupidamiste laud 2800x1000 Thulema</t>
  </si>
  <si>
    <t>61-19</t>
  </si>
  <si>
    <t>Diivani laud D500 Thulema</t>
  </si>
  <si>
    <t>61-20</t>
  </si>
  <si>
    <t>Kandiline söögilaud 600x600</t>
  </si>
  <si>
    <t>61-21</t>
  </si>
  <si>
    <t>Seinakapp 1200x400xH1200 Thulema</t>
  </si>
  <si>
    <t>61-22</t>
  </si>
  <si>
    <t>Seinakapp 1200x400x900</t>
  </si>
  <si>
    <t>61-23</t>
  </si>
  <si>
    <t>Riietusruumi kapid Thulema</t>
  </si>
  <si>
    <t>61-24</t>
  </si>
  <si>
    <t>Kuivatuskapp</t>
  </si>
  <si>
    <t>61-25</t>
  </si>
  <si>
    <t>Laoriiul</t>
  </si>
  <si>
    <t>61-26</t>
  </si>
  <si>
    <t>Akustiline ruumieraldaja h=1300</t>
  </si>
  <si>
    <t>61-27</t>
  </si>
  <si>
    <t>Akustiline ruumieraldaja h=1600</t>
  </si>
  <si>
    <t>61-28</t>
  </si>
  <si>
    <t>Riiul/ruumieraldaja</t>
  </si>
  <si>
    <t>61-29</t>
  </si>
  <si>
    <t>61-30</t>
  </si>
  <si>
    <t>Ruumieraldaja</t>
  </si>
  <si>
    <t>61-31</t>
  </si>
  <si>
    <t>Arhiiviriiulid</t>
  </si>
  <si>
    <t>61-32</t>
  </si>
  <si>
    <t>Vastuvõtulaud</t>
  </si>
  <si>
    <t>61-33</t>
  </si>
  <si>
    <t>Köögimööbel koos baariletiga L4000</t>
  </si>
  <si>
    <t>61-34</t>
  </si>
  <si>
    <t>Köögimööbel</t>
  </si>
  <si>
    <t>61-35</t>
  </si>
  <si>
    <t>Diivan L4200, H420/850, S650</t>
  </si>
  <si>
    <t>61-36</t>
  </si>
  <si>
    <t xml:space="preserve">Koopianurk </t>
  </si>
  <si>
    <t>61-37</t>
  </si>
  <si>
    <t>Garderoobimööbel</t>
  </si>
  <si>
    <t>61-38</t>
  </si>
  <si>
    <t>Admin. abi kapp</t>
  </si>
  <si>
    <t>61-39</t>
  </si>
  <si>
    <t>Valamulaud WC-s</t>
  </si>
  <si>
    <t>61-40</t>
  </si>
  <si>
    <t>Riiul</t>
  </si>
  <si>
    <t>61-41</t>
  </si>
  <si>
    <t>Vaikne boks</t>
  </si>
  <si>
    <t>61-42</t>
  </si>
  <si>
    <t>61-43</t>
  </si>
  <si>
    <t>61-44</t>
  </si>
  <si>
    <t>Lauatennise laud</t>
  </si>
  <si>
    <t>66</t>
  </si>
  <si>
    <t>Tõste- ja teisaldusseadmed</t>
  </si>
  <si>
    <t>66-1</t>
  </si>
  <si>
    <t>Reisilift</t>
  </si>
  <si>
    <t>Tehnosüsteemid</t>
  </si>
  <si>
    <t>71</t>
  </si>
  <si>
    <t>Veevarustus ja kanalisatsioon</t>
  </si>
  <si>
    <t>71-1</t>
  </si>
  <si>
    <t>Veevarustus</t>
  </si>
  <si>
    <t>71-2</t>
  </si>
  <si>
    <t>Kanalisatsioon</t>
  </si>
  <si>
    <t>71-3</t>
  </si>
  <si>
    <t>Sanitaartehnika seadmed, aksessuaarid</t>
  </si>
  <si>
    <t>72</t>
  </si>
  <si>
    <t>Küte, ventilatsioon ja jahutus</t>
  </si>
  <si>
    <t>72-1</t>
  </si>
  <si>
    <t>Soojusvarustus ja küte</t>
  </si>
  <si>
    <t>72-2</t>
  </si>
  <si>
    <t>Ventilatsioon</t>
  </si>
  <si>
    <t>72-3</t>
  </si>
  <si>
    <t>Jahutus</t>
  </si>
  <si>
    <t>74</t>
  </si>
  <si>
    <t>Tugevvoolupaigaldis</t>
  </si>
  <si>
    <t>74-1</t>
  </si>
  <si>
    <t>Keskused, elektriautode laadimistaristu</t>
  </si>
  <si>
    <t>74-2</t>
  </si>
  <si>
    <t>Kaabeldus ja kaabliredelid</t>
  </si>
  <si>
    <t>74-3</t>
  </si>
  <si>
    <t>Valgustussüsteemid, k. a. peasissepääsu ja välisuste valgustus + LED riba</t>
  </si>
  <si>
    <t>74-4</t>
  </si>
  <si>
    <t>Elektriküte, sulatus, installatsioonimaterjalid</t>
  </si>
  <si>
    <t>74-5</t>
  </si>
  <si>
    <t>Piksekaitse, maandus ja potensiaaliühtlustus</t>
  </si>
  <si>
    <t>75-1</t>
  </si>
  <si>
    <t>Nõrkvoolupaigaldis</t>
  </si>
  <si>
    <t>75-1-1</t>
  </si>
  <si>
    <t>Tulekahjusignalisatsioon</t>
  </si>
  <si>
    <t>75-1-2</t>
  </si>
  <si>
    <t>Televisioonisüsteem</t>
  </si>
  <si>
    <t>75-1-3</t>
  </si>
  <si>
    <t>Valve- ja läbipääsusüsteem</t>
  </si>
  <si>
    <t>75-1-4</t>
  </si>
  <si>
    <t>Videovalve</t>
  </si>
  <si>
    <t>75-1-5</t>
  </si>
  <si>
    <t>Andmesidesüsteem</t>
  </si>
  <si>
    <t>75-1-6</t>
  </si>
  <si>
    <t>Telefonisüsteem</t>
  </si>
  <si>
    <t>75-2</t>
  </si>
  <si>
    <t>Automaatika</t>
  </si>
  <si>
    <t>Peahoone kokku käibemaks 0%</t>
  </si>
  <si>
    <t>Peahoone kokku koos käibemaksuga</t>
  </si>
  <si>
    <t>Tabel 4</t>
  </si>
  <si>
    <t>Raudbetoonist C25/30 lintvundament ja taldmikud</t>
  </si>
  <si>
    <t>23-2</t>
  </si>
  <si>
    <t>Aluspõrand PP-02</t>
  </si>
  <si>
    <t>23-3</t>
  </si>
  <si>
    <t>Aluspõrand PP-03</t>
  </si>
  <si>
    <t>Liimpuitpostid 239x200 ja 200x200</t>
  </si>
  <si>
    <t>Liimpuittalad 320x200 ja 240x200</t>
  </si>
  <si>
    <t>Sokliseinad õõnesplokkidest 140 mm</t>
  </si>
  <si>
    <t>Sokliseinad õõnesplokkidest 190 mm</t>
  </si>
  <si>
    <t>Sokliseinte monoliitbetoon</t>
  </si>
  <si>
    <t>32-3-4</t>
  </si>
  <si>
    <t>Sokliseinte teraselemendid</t>
  </si>
  <si>
    <t>32-3-5</t>
  </si>
  <si>
    <t>32-3-6</t>
  </si>
  <si>
    <t>32-3-7</t>
  </si>
  <si>
    <t>Välissein VS-03</t>
  </si>
  <si>
    <t>32-3-8</t>
  </si>
  <si>
    <t>Välisuks VU-4</t>
  </si>
  <si>
    <t>Garaaži tõstuks VU-5 2500x2200</t>
  </si>
  <si>
    <t>48-1</t>
  </si>
  <si>
    <t>48-2</t>
  </si>
  <si>
    <t>Katuslagi KL-02</t>
  </si>
  <si>
    <t>Veeavarustus</t>
  </si>
  <si>
    <t>Ventilatsioon hoone katusel</t>
  </si>
  <si>
    <t>Valgustus, k. a. valgustid hoone seinal</t>
  </si>
  <si>
    <t>77</t>
  </si>
  <si>
    <t>Päikesepaneelid</t>
  </si>
  <si>
    <t>Tabel 5</t>
  </si>
  <si>
    <t>15</t>
  </si>
  <si>
    <t>Välisvõrgud</t>
  </si>
  <si>
    <t>152-1</t>
  </si>
  <si>
    <t>Kanalisatsioonisüsteem K1 (kinnistuväline)</t>
  </si>
  <si>
    <t>152-1-1</t>
  </si>
  <si>
    <t>PVC NAL SN8 isevoolne kanalisatsioonitoru De 160</t>
  </si>
  <si>
    <t>152-1-2</t>
  </si>
  <si>
    <r>
      <t>Kontrollkaev PE Ø</t>
    </r>
    <r>
      <rPr>
        <sz val="12"/>
        <rFont val="Arial"/>
        <family val="2"/>
        <charset val="186"/>
      </rPr>
      <t>560/500</t>
    </r>
    <r>
      <rPr>
        <sz val="12"/>
        <color theme="1"/>
        <rFont val="Arial"/>
        <family val="2"/>
        <charset val="186"/>
      </rPr>
      <t>, luuk 40t SN2</t>
    </r>
  </si>
  <si>
    <t>152-1-3</t>
  </si>
  <si>
    <t>Märkelint</t>
  </si>
  <si>
    <t>152-2</t>
  </si>
  <si>
    <t>Kanalisatsioonisüsteem K11 (kinnistusisene)</t>
  </si>
  <si>
    <t>152-2-1</t>
  </si>
  <si>
    <t>PVC NAL SN8 isevoolne kanalisatsioonitoru De 110</t>
  </si>
  <si>
    <t>152-2-2</t>
  </si>
  <si>
    <t>152-2-3</t>
  </si>
  <si>
    <t>Kontrollkaev PE Ø400/315, luuk 25t SN2</t>
  </si>
  <si>
    <t>152-2-4</t>
  </si>
  <si>
    <t>152-2-5</t>
  </si>
  <si>
    <t>Soojustus Nt. Styrofoam 250/400 SL-A-N, 50mm</t>
  </si>
  <si>
    <t>152-3</t>
  </si>
  <si>
    <t>Sademeveekanalisatsioonisüsteem K21 (kinnistusisene)</t>
  </si>
  <si>
    <t>152-3-1</t>
  </si>
  <si>
    <t>PP STARK muhvtoru SN8 De250</t>
  </si>
  <si>
    <t>152-3-2</t>
  </si>
  <si>
    <t>PP STARK muhvtoru SN8 De200</t>
  </si>
  <si>
    <t>152-3-3</t>
  </si>
  <si>
    <t>PP STARK muhvtoru SN8 De160</t>
  </si>
  <si>
    <t>152-3-4</t>
  </si>
  <si>
    <t>PP STARK muhvtoru SN8 De110</t>
  </si>
  <si>
    <t>152-3-5</t>
  </si>
  <si>
    <r>
      <t>Sademevee kontrollkaev PE Ø</t>
    </r>
    <r>
      <rPr>
        <sz val="12"/>
        <rFont val="Arial"/>
        <family val="2"/>
        <charset val="186"/>
      </rPr>
      <t>800/500</t>
    </r>
    <r>
      <rPr>
        <sz val="12"/>
        <color theme="1"/>
        <rFont val="Arial"/>
        <family val="2"/>
        <charset val="186"/>
      </rPr>
      <t>, luuk 25t, settekott 0,2m</t>
    </r>
  </si>
  <si>
    <t>152-3-6</t>
  </si>
  <si>
    <t>Sademevee kontrollkaev PE Ø400/315, luuk 25t, settekott 0,2m</t>
  </si>
  <si>
    <t>152-3-7</t>
  </si>
  <si>
    <t>Sademevee restkaev PE Ø560/500, luuk 40t, settekott 0,8m</t>
  </si>
  <si>
    <t>152-3-8</t>
  </si>
  <si>
    <t>Sademeveelehter</t>
  </si>
  <si>
    <t>152-3-9</t>
  </si>
  <si>
    <t>152-3-10</t>
  </si>
  <si>
    <t>153</t>
  </si>
  <si>
    <t>Välisvalgustus</t>
  </si>
  <si>
    <t>153-1</t>
  </si>
  <si>
    <t>Välisvalgusti AFL110 LED</t>
  </si>
  <si>
    <t>153-2</t>
  </si>
  <si>
    <t>Välisvalgusti AFL414 LED</t>
  </si>
  <si>
    <t>153-3</t>
  </si>
  <si>
    <t>Lipumasti valgusti</t>
  </si>
  <si>
    <t>154-1</t>
  </si>
  <si>
    <t>Veevarustussüsteem V11 (kinnistusisene)</t>
  </si>
  <si>
    <t>154-1-1</t>
  </si>
  <si>
    <t>PE Ø32 mm, PE-100, PN10</t>
  </si>
  <si>
    <t>154-1-2</t>
  </si>
  <si>
    <t>PE Ø25 mm, PE-100, PN10</t>
  </si>
  <si>
    <t>154-1-3</t>
  </si>
  <si>
    <t>PE De225 mm, PE-100, PN10</t>
  </si>
  <si>
    <t>154-1-4</t>
  </si>
  <si>
    <t>Kuivhüdrant</t>
  </si>
  <si>
    <t>154-1-5</t>
  </si>
  <si>
    <t>Maa-alused tuletõrjevee mahutid 25 m³</t>
  </si>
  <si>
    <t>154-1-6</t>
  </si>
  <si>
    <t>Metallmärkelint, koos signaalkaabliga</t>
  </si>
  <si>
    <t>156</t>
  </si>
  <si>
    <t>Maaküte</t>
  </si>
  <si>
    <t>156-1</t>
  </si>
  <si>
    <t>Puuraukudega maaküte koos torustikuga kuni hoone tehnoruumi</t>
  </si>
  <si>
    <t>157</t>
  </si>
  <si>
    <t>Kaabelliinid</t>
  </si>
  <si>
    <t>157-1</t>
  </si>
  <si>
    <t>Toitekaabel, AXPK 4G240</t>
  </si>
  <si>
    <t>157-2</t>
  </si>
  <si>
    <t>Kaabel, HPK HF C-Pro 3G2,5</t>
  </si>
  <si>
    <t>157-3</t>
  </si>
  <si>
    <t>Kaabel, HPK HF C-Pro 5G2,5</t>
  </si>
  <si>
    <t>157-4</t>
  </si>
  <si>
    <t>Kaabel, HPK HF C-Pro 5G10</t>
  </si>
  <si>
    <t>157-5</t>
  </si>
  <si>
    <t>Kaabel, HPK HF C-Pro 5G16</t>
  </si>
  <si>
    <t>157-6</t>
  </si>
  <si>
    <t>PVC toru Ø75 mm, 450N</t>
  </si>
  <si>
    <t>157-7</t>
  </si>
  <si>
    <t>PVC toru Ø110 mm, 450N</t>
  </si>
  <si>
    <t>157-8</t>
  </si>
  <si>
    <t>PVC toru Ø110 mm, 750N</t>
  </si>
  <si>
    <t>157-9</t>
  </si>
  <si>
    <t>jm</t>
  </si>
  <si>
    <t>158</t>
  </si>
  <si>
    <t>Side kaabelliinid</t>
  </si>
  <si>
    <t>158-1</t>
  </si>
  <si>
    <t>CAT6 välikaabel</t>
  </si>
  <si>
    <t>158-2</t>
  </si>
  <si>
    <t>Kaablikaitsetoru PVC OPTO A Ø50x4,8 mm</t>
  </si>
  <si>
    <t>158-3</t>
  </si>
  <si>
    <t>Kaablikaitsetoru PVC OPTO A Ø100x4,8 mm</t>
  </si>
  <si>
    <t>Tabel 6</t>
  </si>
  <si>
    <t>Kaeved maa-alal</t>
  </si>
  <si>
    <t>16-1</t>
  </si>
  <si>
    <t xml:space="preserve">Kasvupinnase eemaldamine  </t>
  </si>
  <si>
    <t xml:space="preserve">m³  </t>
  </si>
  <si>
    <t>16-2</t>
  </si>
  <si>
    <t xml:space="preserve">Ehituseks sobimatu pinnase kaevandamine  </t>
  </si>
  <si>
    <t>16-3</t>
  </si>
  <si>
    <t xml:space="preserve">Muldkeha ehitamine juurdeveetavast pinnasest  </t>
  </si>
  <si>
    <t>16-4</t>
  </si>
  <si>
    <t xml:space="preserve">Dreenkiht  </t>
  </si>
  <si>
    <t xml:space="preserve">m²  </t>
  </si>
  <si>
    <t>16-5</t>
  </si>
  <si>
    <t xml:space="preserve">Mulde aluspinna planeerimine ja tihendamine  </t>
  </si>
  <si>
    <t>16-6</t>
  </si>
  <si>
    <t>Murukärg koos murukülvi ja kasvualusega 4cm + liiva ja huumuse segu vastavalt 70% ja 30% 6cm</t>
  </si>
  <si>
    <t>17</t>
  </si>
  <si>
    <t>Maa-ala pinnakatted</t>
  </si>
  <si>
    <t>Haljastus</t>
  </si>
  <si>
    <t>171-1</t>
  </si>
  <si>
    <t>Ajutised tüvekaitsed ehituse ajaks säilitatavatele puudele</t>
  </si>
  <si>
    <t>171-2</t>
  </si>
  <si>
    <t>Likvideeritav ja ümberistutatav taimmaterjal</t>
  </si>
  <si>
    <t>171-3</t>
  </si>
  <si>
    <t>Harilik mänd</t>
  </si>
  <si>
    <t>171-4</t>
  </si>
  <si>
    <t>Harilik mänd, suur istik</t>
  </si>
  <si>
    <t>171-5</t>
  </si>
  <si>
    <t>Harilik tamm</t>
  </si>
  <si>
    <t>171-6</t>
  </si>
  <si>
    <t>Harilik vaher</t>
  </si>
  <si>
    <t>171-7</t>
  </si>
  <si>
    <t>Hapu kirsipuu 'Läti-Leedu Madalkirss'</t>
  </si>
  <si>
    <t>171-8</t>
  </si>
  <si>
    <t>Iluõunapuu 'Eleyi'</t>
  </si>
  <si>
    <t>171-9</t>
  </si>
  <si>
    <t>Mägivaher 'Atropurpureum'</t>
  </si>
  <si>
    <t>171-10</t>
  </si>
  <si>
    <t>Murel 'Donisseni kollane'</t>
  </si>
  <si>
    <t>171-11</t>
  </si>
  <si>
    <t>Murel 'Meelika'</t>
  </si>
  <si>
    <t>171-12</t>
  </si>
  <si>
    <t>Suurelehine pärn</t>
  </si>
  <si>
    <t>171-13</t>
  </si>
  <si>
    <t>Ahtlalehine mustikas 'Berry Bux'</t>
  </si>
  <si>
    <t>171-14</t>
  </si>
  <si>
    <t>Dammeri tuhkpuu 'Major'</t>
  </si>
  <si>
    <t>171-15</t>
  </si>
  <si>
    <t>Forsüütia 'Northern Gold'</t>
  </si>
  <si>
    <t>171-16</t>
  </si>
  <si>
    <t>H. elupuu 'Hovey'</t>
  </si>
  <si>
    <t>171-17</t>
  </si>
  <si>
    <t>H. elupuu 'Smaragd'</t>
  </si>
  <si>
    <t>171-18</t>
  </si>
  <si>
    <t>Harilik elupuu 'Tiny Tim'</t>
  </si>
  <si>
    <t>171-19</t>
  </si>
  <si>
    <t>H. sirel 'Madame Lemoine'</t>
  </si>
  <si>
    <t>171-20</t>
  </si>
  <si>
    <t>Harilik ebajasmiin 'Variegatus'</t>
  </si>
  <si>
    <t>171-21</t>
  </si>
  <si>
    <t>Harilik jugapuu 'Repandens'</t>
  </si>
  <si>
    <t>171-22</t>
  </si>
  <si>
    <t>Jaapani enelas 'Shirobana'</t>
  </si>
  <si>
    <t>171-23</t>
  </si>
  <si>
    <t>Kännasmustikas 'Patriot'</t>
  </si>
  <si>
    <t>171-24</t>
  </si>
  <si>
    <t>Laiuv tuhkpuu</t>
  </si>
  <si>
    <t>171-25</t>
  </si>
  <si>
    <t>Must sõstar 'Intercontinental'</t>
  </si>
  <si>
    <t>171-26</t>
  </si>
  <si>
    <t>Must sõstar 'Varmas'</t>
  </si>
  <si>
    <t>171-27</t>
  </si>
  <si>
    <t>Poolkõrge mustikas 'North Blue'</t>
  </si>
  <si>
    <t>171-28</t>
  </si>
  <si>
    <t>Põõsasmaran 'Abbotswood'</t>
  </si>
  <si>
    <t>171-29</t>
  </si>
  <si>
    <t>Puishortensia 'Pink Annabelle'</t>
  </si>
  <si>
    <t>171-30</t>
  </si>
  <si>
    <t>Pukspuu</t>
  </si>
  <si>
    <t>171-31</t>
  </si>
  <si>
    <t>Siberi kontpuu 'Sibirica Variegata'</t>
  </si>
  <si>
    <t>171-32</t>
  </si>
  <si>
    <t>Teravalehine enelas</t>
  </si>
  <si>
    <t>171-33</t>
  </si>
  <si>
    <t>Tume aroonia 'Hugin'</t>
  </si>
  <si>
    <t>171-34</t>
  </si>
  <si>
    <t>Väike igihali</t>
  </si>
  <si>
    <t>171-35</t>
  </si>
  <si>
    <t>Harilik kuusk (hekk)</t>
  </si>
  <si>
    <t>171-36</t>
  </si>
  <si>
    <t>Lehtpuu multš</t>
  </si>
  <si>
    <t>171-37</t>
  </si>
  <si>
    <t>Lilleniidud</t>
  </si>
  <si>
    <t>171-38</t>
  </si>
  <si>
    <t>Muru</t>
  </si>
  <si>
    <t>171-39</t>
  </si>
  <si>
    <t>Männikooremultš fr 15-50</t>
  </si>
  <si>
    <t>171-40</t>
  </si>
  <si>
    <t>Murukärg</t>
  </si>
  <si>
    <t>171-41</t>
  </si>
  <si>
    <t>Plastikust peenraääris</t>
  </si>
  <si>
    <t>172</t>
  </si>
  <si>
    <t>Teede ja platside alused</t>
  </si>
  <si>
    <t>172-1</t>
  </si>
  <si>
    <t>Killustikalus; fr 32/63, kiilutud h=25 cm</t>
  </si>
  <si>
    <t>172-2</t>
  </si>
  <si>
    <t>Killustikalus; fr 32/63, kiilutud h=20 cm</t>
  </si>
  <si>
    <t>173</t>
  </si>
  <si>
    <t>Teede ja platside katted</t>
  </si>
  <si>
    <t>173-1</t>
  </si>
  <si>
    <t>Tihe asfaltbetoon AC 12, h=6 cm</t>
  </si>
  <si>
    <t>173-2</t>
  </si>
  <si>
    <t>Tihe asfaltbetoon AC 8, h=5 cm</t>
  </si>
  <si>
    <t>174</t>
  </si>
  <si>
    <t>Kivi- ja plaatkatted</t>
  </si>
  <si>
    <t>174-1</t>
  </si>
  <si>
    <t>Betoonkivikate</t>
  </si>
  <si>
    <t>175</t>
  </si>
  <si>
    <t>Äärekivid</t>
  </si>
  <si>
    <t>175-1</t>
  </si>
  <si>
    <t xml:space="preserve">Betoonäärekivid 150x290 </t>
  </si>
  <si>
    <t xml:space="preserve">m  </t>
  </si>
  <si>
    <t>179</t>
  </si>
  <si>
    <t>Teemärgistus</t>
  </si>
  <si>
    <t>179-1</t>
  </si>
  <si>
    <t>Teemärgistus termovaluplastikuga, valge</t>
  </si>
  <si>
    <t>179-2</t>
  </si>
  <si>
    <t>Teemärgistus termovaluplastikuga, sinine</t>
  </si>
  <si>
    <t>18</t>
  </si>
  <si>
    <t>Väikeehitised ja inventar</t>
  </si>
  <si>
    <t>18-1</t>
  </si>
  <si>
    <t>Perforeeritud lehtmetallist prügikonteinerite piire + raudbetoonist plaatvundament</t>
  </si>
  <si>
    <t>18-2</t>
  </si>
  <si>
    <t>Perforeeritud lehtmetallist jahutusseadme piire + raudbetoonist plaatvundament</t>
  </si>
  <si>
    <t>18-3</t>
  </si>
  <si>
    <t xml:space="preserve">Pargipink JADA kahe seljatoega  Extery
</t>
  </si>
  <si>
    <t>18-4</t>
  </si>
  <si>
    <t xml:space="preserve">Lamamistool JADA Extery
</t>
  </si>
  <si>
    <t>18-5</t>
  </si>
  <si>
    <t xml:space="preserve">Tool Klaar käetoega Extery
</t>
  </si>
  <si>
    <t>18-6</t>
  </si>
  <si>
    <t>Prügikast kolmeosaline TRIO TRIM3 Extery</t>
  </si>
  <si>
    <t>18-7</t>
  </si>
  <si>
    <t>Rattahoidja Extery Kaar</t>
  </si>
  <si>
    <t>18-8</t>
  </si>
  <si>
    <t>Lipumast alumiiniumist ROSA</t>
  </si>
  <si>
    <t>18-9</t>
  </si>
  <si>
    <t>Olemasolevate laudade rekonstrueerimine</t>
  </si>
  <si>
    <t>18-10</t>
  </si>
  <si>
    <t>Liiklusmärk koos posti ja vundamendiga (LM575d ja LM575a)</t>
  </si>
  <si>
    <t>18-11</t>
  </si>
  <si>
    <t>Liiklusmärk (LM893 ilma postita)</t>
  </si>
  <si>
    <t>18-12</t>
  </si>
  <si>
    <t xml:space="preserve">Liiklusmärgi ümbertõstmine  </t>
  </si>
  <si>
    <t xml:space="preserve">tk  </t>
  </si>
  <si>
    <t>18-13</t>
  </si>
  <si>
    <t>Ajutine liikluskorraldus (s.h. infotahvlid ja liikluskorraldusprojekt)</t>
  </si>
  <si>
    <t>Tabel 7</t>
  </si>
  <si>
    <t xml:space="preserve">EHITUSPLATSI KORRALDUSKULUD </t>
  </si>
  <si>
    <t xml:space="preserve">Ajutised ehitised ehitusplatsil </t>
  </si>
  <si>
    <t>81-2</t>
  </si>
  <si>
    <t>Ehitussoojaku rent ja paigaldus</t>
  </si>
  <si>
    <t>kuu</t>
  </si>
  <si>
    <t>81-3</t>
  </si>
  <si>
    <t>Ajutise tualeti rent ja paigaldus</t>
  </si>
  <si>
    <t>81-5</t>
  </si>
  <si>
    <t>Objekti teadetetahvel</t>
  </si>
  <si>
    <t>kmpl</t>
  </si>
  <si>
    <t>81-6</t>
  </si>
  <si>
    <t>Ajutise piirdeaia kasutus</t>
  </si>
  <si>
    <t>obj</t>
  </si>
  <si>
    <t>81-8</t>
  </si>
  <si>
    <t>Tellingud, lavad ja tõstukid</t>
  </si>
  <si>
    <t xml:space="preserve">Ajutised tehnosüsteemid </t>
  </si>
  <si>
    <t>82-1</t>
  </si>
  <si>
    <t>Ajutine veepaigaldus</t>
  </si>
  <si>
    <t>82-2</t>
  </si>
  <si>
    <t>Ajutine elektripaigaldus</t>
  </si>
  <si>
    <t xml:space="preserve">Masinad ja seadmed </t>
  </si>
  <si>
    <t>83-1</t>
  </si>
  <si>
    <t>Mobiiilkraanad</t>
  </si>
  <si>
    <t xml:space="preserve">Energiakulu </t>
  </si>
  <si>
    <t>86-1</t>
  </si>
  <si>
    <t>Ehitusaegne elektri kulu</t>
  </si>
  <si>
    <t>kuud</t>
  </si>
  <si>
    <t>86-2</t>
  </si>
  <si>
    <t>Ehitusaegne vee kulu</t>
  </si>
  <si>
    <t>86-3</t>
  </si>
  <si>
    <t>Küttekulud</t>
  </si>
  <si>
    <t xml:space="preserve">Veod </t>
  </si>
  <si>
    <t>87-1</t>
  </si>
  <si>
    <t>Materjalide transport</t>
  </si>
  <si>
    <t>87-2</t>
  </si>
  <si>
    <t>Ehitusprahi koristus ja utiliseerimine</t>
  </si>
  <si>
    <t xml:space="preserve">EHITUSPLATSI ÜLDKULUD </t>
  </si>
  <si>
    <t xml:space="preserve">Juhtimiskulud </t>
  </si>
  <si>
    <t>91-1</t>
  </si>
  <si>
    <t>Töömaa juhtimiskulud</t>
  </si>
  <si>
    <t>91-2</t>
  </si>
  <si>
    <t>Abitööliste palgad</t>
  </si>
  <si>
    <t>91-3</t>
  </si>
  <si>
    <t>Valve</t>
  </si>
  <si>
    <t xml:space="preserve">Kulud abistavatele tegevustele </t>
  </si>
  <si>
    <t>92-1</t>
  </si>
  <si>
    <t>Mõõdistus</t>
  </si>
  <si>
    <t>92-2</t>
  </si>
  <si>
    <t>Ehitusaegsed parandus ja remonditööd</t>
  </si>
  <si>
    <t>92-3</t>
  </si>
  <si>
    <t>Ehitusplatsi korrashoid</t>
  </si>
  <si>
    <t>92-4</t>
  </si>
  <si>
    <t>Lõplik koristus</t>
  </si>
  <si>
    <t>MUUD TÖÖD</t>
  </si>
  <si>
    <t>Muud tööd</t>
  </si>
  <si>
    <t>Muud tööd (pakkuja kirjeldab vastavat tööd)</t>
  </si>
  <si>
    <t xml:space="preserve">Ehituskulud koos käibemaksuga (24%) € </t>
  </si>
  <si>
    <t>Ehituskulud käibemaksuta €</t>
  </si>
  <si>
    <t>Kui pakkuja leiab, et antud tabelis puuduvad vajalikud tööread, lisab pakkuja antud tööd  peatükk 10 muud tööd.</t>
  </si>
  <si>
    <t>Abihoone maksumus kokku (käibemaksuta)</t>
  </si>
  <si>
    <t>Abihoone maksumus kokku (käibemaksuga)</t>
  </si>
  <si>
    <t>Lammutustööde maksumus kokku (käibemaksuta)</t>
  </si>
  <si>
    <t>Lammutustööde maksumus kokku ( käibemaksuga)</t>
  </si>
  <si>
    <t>Välistehnotrasside maksumus kokku (käibemaksuta)</t>
  </si>
  <si>
    <t>Välistehnotrasside maksumus kokku (käibemaksuga)</t>
  </si>
  <si>
    <t>Välisrajatisede maksumus kokku (käibemaksuta)</t>
  </si>
  <si>
    <t>Välisrajatisede maksumus kokku (käibemaksuga)</t>
  </si>
  <si>
    <t>Töömaakulude maksumus kokku (käibemaksuta)</t>
  </si>
  <si>
    <t>Töömaakulude maksumus kokku (käibemaksuga)</t>
  </si>
  <si>
    <t>Pakkumuse kogumaksumus</t>
  </si>
  <si>
    <t>Olemasoleva elektrikaabli AXPK4*240 ümbertõstmine, vastavalt lähteülesandele nr. 496936.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</si>
</sst>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 &quot;;\-#,##0\ &quot; &quot;"/>
    <numFmt numFmtId="165" formatCode="#,##0\ _k_r"/>
    <numFmt numFmtId="166" formatCode="0.0"/>
    <numFmt numFmtId="167" formatCode="#,##0\ _€"/>
    <numFmt numFmtId="168" formatCode="#,##0.00\ _k_r"/>
    <numFmt numFmtId="169" formatCode="0.0%"/>
    <numFmt numFmtId="170" formatCode="#,##0.00\ &quot; &quot;;\-#,##0.00\ &quot; &quot;"/>
    <numFmt numFmtId="171" formatCode="_-[$€-2]\ * #,##0.00_-;\-[$€-2]\ * #,##0.00_-;_-[$€-2]\ * &quot;-&quot;??_-;_-@_-"/>
    <numFmt numFmtId="172" formatCode="#,##0_ ;\-#,##0\ "/>
  </numFmts>
  <fonts count="56">
    <font>
      <sz val="11"/>
      <color theme="1"/>
      <name val="Calibri"/>
      <family val="2"/>
      <charset val="186"/>
      <scheme val="minor"/>
    </font>
    <font>
      <sz val="12"/>
      <name val="Arial"/>
      <family val="2"/>
    </font>
    <font>
      <sz val="12"/>
      <name val="Arial"/>
      <family val="2"/>
      <charset val="186"/>
    </font>
    <font>
      <b/>
      <sz val="14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0"/>
      <name val="Arial"/>
      <family val="2"/>
      <charset val="186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12"/>
      <color indexed="8"/>
      <name val="Arial"/>
      <family val="2"/>
      <charset val="186"/>
    </font>
    <font>
      <sz val="12"/>
      <color indexed="8"/>
      <name val="Arial"/>
      <family val="2"/>
      <charset val="186"/>
    </font>
    <font>
      <b/>
      <sz val="12"/>
      <name val="Arial"/>
      <family val="2"/>
    </font>
    <font>
      <b/>
      <sz val="12"/>
      <name val="Arial"/>
      <family val="2"/>
      <charset val="186"/>
    </font>
    <font>
      <sz val="12"/>
      <color theme="1"/>
      <name val="Arial"/>
      <family val="2"/>
      <charset val="186"/>
    </font>
    <font>
      <sz val="10"/>
      <name val="MS Sans Serif"/>
      <family val="2"/>
      <charset val="186"/>
    </font>
    <font>
      <sz val="12"/>
      <name val="Times New Roman"/>
      <family val="1"/>
    </font>
    <font>
      <b/>
      <i/>
      <sz val="10"/>
      <name val="AIGDT"/>
      <charset val="2"/>
    </font>
    <font>
      <sz val="12"/>
      <color rgb="FF000000"/>
      <name val="Arial"/>
      <family val="2"/>
      <charset val="186"/>
    </font>
    <font>
      <sz val="10"/>
      <name val="MS Sans Serif"/>
      <family val="2"/>
    </font>
    <font>
      <sz val="11"/>
      <color indexed="8"/>
      <name val="Calibri"/>
      <family val="2"/>
    </font>
    <font>
      <b/>
      <sz val="10"/>
      <color rgb="FF0070C0"/>
      <name val="Arial"/>
      <family val="2"/>
      <charset val="186"/>
    </font>
    <font>
      <b/>
      <sz val="12"/>
      <color theme="1"/>
      <name val="Arial"/>
      <family val="2"/>
      <charset val="186"/>
    </font>
    <font>
      <b/>
      <sz val="14"/>
      <name val="Arial"/>
      <family val="2"/>
      <charset val="186"/>
    </font>
    <font>
      <b/>
      <sz val="14"/>
      <color indexed="8"/>
      <name val="Arial"/>
      <family val="2"/>
      <charset val="186"/>
    </font>
    <font>
      <b/>
      <sz val="8"/>
      <color rgb="FF0070C0"/>
      <name val="Arial"/>
      <family val="2"/>
    </font>
    <font>
      <b/>
      <sz val="10"/>
      <color rgb="FF0070C0"/>
      <name val="Arial"/>
      <family val="2"/>
    </font>
    <font>
      <b/>
      <sz val="14"/>
      <color indexed="8"/>
      <name val="Arial Narrow"/>
      <family val="2"/>
      <charset val="186"/>
    </font>
    <font>
      <b/>
      <sz val="14"/>
      <color theme="1"/>
      <name val="Arial"/>
      <family val="2"/>
    </font>
    <font>
      <sz val="8"/>
      <color indexed="8"/>
      <name val="Arial"/>
      <family val="2"/>
    </font>
    <font>
      <b/>
      <sz val="12"/>
      <color indexed="17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  <charset val="186"/>
    </font>
    <font>
      <b/>
      <sz val="14"/>
      <color theme="1"/>
      <name val="Arial"/>
      <family val="2"/>
      <charset val="186"/>
    </font>
    <font>
      <sz val="12"/>
      <color rgb="FFFF0000"/>
      <name val="Arial"/>
      <family val="2"/>
    </font>
    <font>
      <b/>
      <sz val="12"/>
      <color rgb="FFFF000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1"/>
      <color rgb="FF0070C0"/>
      <name val="Arial"/>
      <family val="2"/>
    </font>
    <font>
      <sz val="11"/>
      <color theme="1"/>
      <name val="Arial"/>
      <family val="2"/>
      <charset val="186"/>
    </font>
    <font>
      <sz val="12"/>
      <color indexed="8"/>
      <name val="Arial"/>
      <family val="2"/>
      <charset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i/>
      <sz val="11"/>
      <color rgb="FF000000"/>
      <name val="Calibri"/>
      <family val="2"/>
      <charset val="186"/>
      <scheme val="minor"/>
    </font>
    <font>
      <b/>
      <i/>
      <u/>
      <sz val="11"/>
      <color rgb="FF000000"/>
      <name val="Calibri"/>
      <family val="2"/>
      <charset val="186"/>
      <scheme val="minor"/>
    </font>
    <font>
      <i/>
      <sz val="12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4"/>
      <color rgb="FF000000"/>
      <name val="Arial"/>
      <family val="2"/>
      <charset val="186"/>
    </font>
    <font>
      <i/>
      <sz val="12"/>
      <color rgb="FF000000"/>
      <name val="Arial"/>
      <family val="2"/>
      <charset val="186"/>
    </font>
    <font>
      <sz val="12"/>
      <color rgb="FF000000"/>
      <name val="Calibri"/>
      <family val="2"/>
      <charset val="186"/>
      <scheme val="minor"/>
    </font>
    <font>
      <b/>
      <sz val="14"/>
      <color rgb="FF000000"/>
      <name val="Arial"/>
      <family val="2"/>
      <charset val="186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2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4" tint="0.79998168889431442"/>
        <bgColor indexed="24"/>
      </patternFill>
    </fill>
    <fill>
      <patternFill patternType="solid">
        <fgColor theme="4" tint="0.79998168889431442"/>
        <bgColor indexed="8"/>
      </patternFill>
    </fill>
    <fill>
      <patternFill patternType="solid">
        <fgColor theme="4" tint="0.79998168889431442"/>
        <bgColor indexed="9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 applyFont="0" applyFill="0" applyBorder="0" applyProtection="0">
      <alignment vertical="top"/>
    </xf>
    <xf numFmtId="0" fontId="9" fillId="2" borderId="4" applyProtection="0"/>
    <xf numFmtId="0" fontId="21" fillId="0" borderId="0"/>
    <xf numFmtId="0" fontId="23" fillId="0" borderId="0"/>
    <xf numFmtId="0" fontId="9" fillId="0" borderId="0"/>
    <xf numFmtId="0" fontId="25" fillId="0" borderId="0"/>
    <xf numFmtId="0" fontId="26" fillId="0" borderId="0" applyNumberFormat="0" applyFill="0" applyBorder="0">
      <protection locked="0"/>
    </xf>
    <xf numFmtId="44" fontId="23" fillId="0" borderId="0" applyFont="0" applyFill="0" applyBorder="0" applyAlignment="0" applyProtection="0"/>
    <xf numFmtId="0" fontId="4" fillId="0" borderId="0"/>
    <xf numFmtId="170" fontId="42" fillId="5" borderId="0" applyProtection="0"/>
    <xf numFmtId="43" fontId="46" fillId="0" borderId="0" applyFont="0" applyFill="0" applyBorder="0" applyAlignment="0" applyProtection="0"/>
    <xf numFmtId="9" fontId="46" fillId="0" borderId="0" applyFont="0" applyFill="0" applyBorder="0" applyAlignment="0" applyProtection="0"/>
  </cellStyleXfs>
  <cellXfs count="403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1" applyFont="1" applyAlignment="1">
      <alignment horizontal="right" vertical="center"/>
    </xf>
    <xf numFmtId="0" fontId="13" fillId="3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top" wrapText="1"/>
    </xf>
    <xf numFmtId="0" fontId="27" fillId="0" borderId="0" xfId="0" applyFont="1"/>
    <xf numFmtId="3" fontId="32" fillId="0" borderId="0" xfId="0" applyNumberFormat="1" applyFont="1"/>
    <xf numFmtId="167" fontId="32" fillId="0" borderId="0" xfId="0" applyNumberFormat="1" applyFont="1"/>
    <xf numFmtId="0" fontId="4" fillId="0" borderId="0" xfId="0" applyFont="1" applyAlignment="1">
      <alignment horizontal="left"/>
    </xf>
    <xf numFmtId="9" fontId="37" fillId="0" borderId="0" xfId="0" applyNumberFormat="1" applyFont="1"/>
    <xf numFmtId="0" fontId="18" fillId="8" borderId="7" xfId="0" applyFont="1" applyFill="1" applyBorder="1" applyAlignment="1">
      <alignment vertical="center" wrapText="1"/>
    </xf>
    <xf numFmtId="164" fontId="2" fillId="9" borderId="6" xfId="0" applyNumberFormat="1" applyFont="1" applyFill="1" applyBorder="1" applyAlignment="1">
      <alignment horizontal="center" vertical="center"/>
    </xf>
    <xf numFmtId="0" fontId="2" fillId="9" borderId="6" xfId="0" applyFont="1" applyFill="1" applyBorder="1" applyAlignment="1">
      <alignment vertical="center"/>
    </xf>
    <xf numFmtId="165" fontId="2" fillId="8" borderId="6" xfId="0" applyNumberFormat="1" applyFont="1" applyFill="1" applyBorder="1" applyAlignment="1">
      <alignment vertical="center"/>
    </xf>
    <xf numFmtId="165" fontId="19" fillId="10" borderId="8" xfId="0" applyNumberFormat="1" applyFont="1" applyFill="1" applyBorder="1" applyAlignment="1">
      <alignment vertical="center"/>
    </xf>
    <xf numFmtId="0" fontId="18" fillId="4" borderId="5" xfId="0" applyFont="1" applyFill="1" applyBorder="1" applyAlignment="1">
      <alignment vertical="center" wrapText="1"/>
    </xf>
    <xf numFmtId="164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vertical="center"/>
    </xf>
    <xf numFmtId="165" fontId="2" fillId="4" borderId="6" xfId="0" applyNumberFormat="1" applyFont="1" applyFill="1" applyBorder="1" applyAlignment="1">
      <alignment vertical="center"/>
    </xf>
    <xf numFmtId="165" fontId="19" fillId="3" borderId="8" xfId="0" applyNumberFormat="1" applyFont="1" applyFill="1" applyBorder="1" applyAlignment="1">
      <alignment vertical="center"/>
    </xf>
    <xf numFmtId="0" fontId="38" fillId="0" borderId="0" xfId="0" applyFont="1"/>
    <xf numFmtId="165" fontId="8" fillId="6" borderId="0" xfId="0" applyNumberFormat="1" applyFont="1" applyFill="1" applyAlignment="1">
      <alignment horizontal="center" vertical="center" wrapText="1"/>
    </xf>
    <xf numFmtId="0" fontId="0" fillId="3" borderId="10" xfId="0" applyFill="1" applyBorder="1" applyAlignment="1">
      <alignment vertical="center" wrapText="1"/>
    </xf>
    <xf numFmtId="0" fontId="2" fillId="9" borderId="6" xfId="0" applyFont="1" applyFill="1" applyBorder="1" applyAlignment="1">
      <alignment horizontal="center" vertical="center"/>
    </xf>
    <xf numFmtId="0" fontId="0" fillId="3" borderId="9" xfId="0" applyFill="1" applyBorder="1" applyAlignment="1">
      <alignment vertical="center" wrapText="1"/>
    </xf>
    <xf numFmtId="0" fontId="12" fillId="4" borderId="5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vertical="center"/>
    </xf>
    <xf numFmtId="165" fontId="20" fillId="0" borderId="0" xfId="0" applyNumberFormat="1" applyFont="1" applyAlignment="1">
      <alignment vertical="center"/>
    </xf>
    <xf numFmtId="0" fontId="2" fillId="9" borderId="5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vertical="center"/>
    </xf>
    <xf numFmtId="0" fontId="19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169" fontId="40" fillId="0" borderId="0" xfId="0" applyNumberFormat="1" applyFont="1"/>
    <xf numFmtId="169" fontId="41" fillId="0" borderId="0" xfId="0" applyNumberFormat="1" applyFont="1"/>
    <xf numFmtId="164" fontId="2" fillId="9" borderId="11" xfId="0" applyNumberFormat="1" applyFont="1" applyFill="1" applyBorder="1" applyAlignment="1">
      <alignment horizontal="center" vertical="center"/>
    </xf>
    <xf numFmtId="169" fontId="4" fillId="0" borderId="0" xfId="0" applyNumberFormat="1" applyFont="1"/>
    <xf numFmtId="0" fontId="43" fillId="0" borderId="0" xfId="0" applyFont="1" applyAlignment="1">
      <alignment vertical="center" wrapText="1"/>
    </xf>
    <xf numFmtId="0" fontId="32" fillId="0" borderId="0" xfId="0" applyFont="1"/>
    <xf numFmtId="1" fontId="43" fillId="0" borderId="0" xfId="0" applyNumberFormat="1" applyFont="1" applyAlignment="1">
      <alignment vertical="center" wrapText="1"/>
    </xf>
    <xf numFmtId="0" fontId="32" fillId="0" borderId="0" xfId="0" applyFont="1" applyAlignment="1">
      <alignment vertical="top" wrapText="1"/>
    </xf>
    <xf numFmtId="0" fontId="2" fillId="6" borderId="0" xfId="0" applyFont="1" applyFill="1" applyAlignment="1">
      <alignment horizontal="center" vertical="center" wrapText="1"/>
    </xf>
    <xf numFmtId="165" fontId="17" fillId="6" borderId="0" xfId="0" applyNumberFormat="1" applyFont="1" applyFill="1" applyAlignment="1">
      <alignment horizontal="center" vertical="center" wrapText="1"/>
    </xf>
    <xf numFmtId="165" fontId="3" fillId="5" borderId="0" xfId="0" applyNumberFormat="1" applyFont="1" applyFill="1" applyAlignment="1">
      <alignment horizontal="center" vertical="center"/>
    </xf>
    <xf numFmtId="165" fontId="18" fillId="5" borderId="0" xfId="0" applyNumberFormat="1" applyFont="1" applyFill="1" applyAlignment="1">
      <alignment horizontal="center" vertical="center"/>
    </xf>
    <xf numFmtId="165" fontId="1" fillId="6" borderId="0" xfId="0" applyNumberFormat="1" applyFont="1" applyFill="1" applyAlignment="1">
      <alignment vertical="center"/>
    </xf>
    <xf numFmtId="165" fontId="2" fillId="0" borderId="0" xfId="0" applyNumberFormat="1" applyFont="1" applyAlignment="1">
      <alignment vertical="center"/>
    </xf>
    <xf numFmtId="165" fontId="34" fillId="0" borderId="0" xfId="0" applyNumberFormat="1" applyFont="1" applyAlignment="1">
      <alignment horizontal="right" vertical="center"/>
    </xf>
    <xf numFmtId="165" fontId="1" fillId="0" borderId="0" xfId="0" applyNumberFormat="1" applyFont="1"/>
    <xf numFmtId="165" fontId="8" fillId="6" borderId="0" xfId="0" applyNumberFormat="1" applyFont="1" applyFill="1" applyAlignment="1">
      <alignment horizontal="left" vertical="center"/>
    </xf>
    <xf numFmtId="4" fontId="38" fillId="0" borderId="0" xfId="0" applyNumberFormat="1" applyFont="1"/>
    <xf numFmtId="167" fontId="38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18" fillId="8" borderId="5" xfId="0" applyFont="1" applyFill="1" applyBorder="1" applyAlignment="1">
      <alignment vertical="center"/>
    </xf>
    <xf numFmtId="165" fontId="12" fillId="0" borderId="0" xfId="0" applyNumberFormat="1" applyFont="1" applyAlignment="1">
      <alignment horizontal="right" vertical="center"/>
    </xf>
    <xf numFmtId="165" fontId="16" fillId="6" borderId="0" xfId="0" applyNumberFormat="1" applyFont="1" applyFill="1" applyAlignment="1">
      <alignment horizontal="center" vertical="center" wrapText="1"/>
    </xf>
    <xf numFmtId="9" fontId="41" fillId="0" borderId="0" xfId="0" applyNumberFormat="1" applyFo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left" vertical="center"/>
    </xf>
    <xf numFmtId="0" fontId="20" fillId="11" borderId="0" xfId="0" applyFont="1" applyFill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8" fillId="8" borderId="7" xfId="0" applyFont="1" applyFill="1" applyBorder="1" applyAlignment="1">
      <alignment vertical="center" wrapText="1"/>
    </xf>
    <xf numFmtId="0" fontId="28" fillId="4" borderId="5" xfId="0" applyFont="1" applyFill="1" applyBorder="1" applyAlignment="1">
      <alignment vertical="center" wrapText="1"/>
    </xf>
    <xf numFmtId="0" fontId="28" fillId="8" borderId="5" xfId="0" applyFont="1" applyFill="1" applyBorder="1" applyAlignment="1">
      <alignment vertical="center"/>
    </xf>
    <xf numFmtId="0" fontId="44" fillId="0" borderId="0" xfId="0" applyFont="1"/>
    <xf numFmtId="0" fontId="38" fillId="0" borderId="0" xfId="0" applyFont="1" applyAlignment="1">
      <alignment vertical="center"/>
    </xf>
    <xf numFmtId="165" fontId="2" fillId="8" borderId="6" xfId="0" applyNumberFormat="1" applyFont="1" applyFill="1" applyBorder="1" applyAlignment="1">
      <alignment horizontal="center" vertical="center"/>
    </xf>
    <xf numFmtId="165" fontId="19" fillId="10" borderId="8" xfId="0" applyNumberFormat="1" applyFont="1" applyFill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center" vertical="center"/>
    </xf>
    <xf numFmtId="165" fontId="19" fillId="3" borderId="8" xfId="0" applyNumberFormat="1" applyFont="1" applyFill="1" applyBorder="1" applyAlignment="1">
      <alignment horizontal="center" vertical="center"/>
    </xf>
    <xf numFmtId="165" fontId="2" fillId="8" borderId="6" xfId="0" applyNumberFormat="1" applyFont="1" applyFill="1" applyBorder="1" applyAlignment="1">
      <alignment horizontal="right" vertical="center"/>
    </xf>
    <xf numFmtId="165" fontId="19" fillId="10" borderId="8" xfId="0" applyNumberFormat="1" applyFont="1" applyFill="1" applyBorder="1" applyAlignment="1">
      <alignment horizontal="right" vertical="center"/>
    </xf>
    <xf numFmtId="165" fontId="2" fillId="4" borderId="6" xfId="0" applyNumberFormat="1" applyFont="1" applyFill="1" applyBorder="1" applyAlignment="1">
      <alignment horizontal="right" vertical="center"/>
    </xf>
    <xf numFmtId="165" fontId="19" fillId="3" borderId="8" xfId="0" applyNumberFormat="1" applyFont="1" applyFill="1" applyBorder="1" applyAlignment="1">
      <alignment horizontal="right" vertical="center"/>
    </xf>
    <xf numFmtId="0" fontId="39" fillId="8" borderId="5" xfId="0" applyFont="1" applyFill="1" applyBorder="1" applyAlignment="1">
      <alignment vertical="center"/>
    </xf>
    <xf numFmtId="168" fontId="39" fillId="8" borderId="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24" fillId="13" borderId="14" xfId="0" applyFont="1" applyFill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165" fontId="20" fillId="0" borderId="0" xfId="0" applyNumberFormat="1" applyFont="1"/>
    <xf numFmtId="0" fontId="20" fillId="0" borderId="12" xfId="0" applyFont="1" applyBorder="1" applyAlignment="1">
      <alignment horizontal="justify" vertical="center" wrapText="1"/>
    </xf>
    <xf numFmtId="0" fontId="20" fillId="0" borderId="16" xfId="0" applyFont="1" applyBorder="1" applyAlignment="1">
      <alignment horizontal="justify" vertical="center" wrapText="1"/>
    </xf>
    <xf numFmtId="0" fontId="38" fillId="0" borderId="16" xfId="0" applyFont="1" applyBorder="1" applyAlignment="1">
      <alignment horizontal="center" vertical="center"/>
    </xf>
    <xf numFmtId="0" fontId="28" fillId="0" borderId="12" xfId="0" applyFont="1" applyBorder="1" applyAlignment="1">
      <alignment horizontal="justify" vertical="center" wrapText="1"/>
    </xf>
    <xf numFmtId="0" fontId="20" fillId="0" borderId="16" xfId="0" applyFont="1" applyBorder="1" applyAlignment="1">
      <alignment horizontal="left" vertical="center" wrapText="1"/>
    </xf>
    <xf numFmtId="165" fontId="20" fillId="0" borderId="16" xfId="0" applyNumberFormat="1" applyFont="1" applyBorder="1"/>
    <xf numFmtId="0" fontId="20" fillId="0" borderId="0" xfId="0" applyFont="1" applyAlignment="1">
      <alignment horizontal="right"/>
    </xf>
    <xf numFmtId="0" fontId="20" fillId="0" borderId="13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165" fontId="20" fillId="0" borderId="16" xfId="0" applyNumberFormat="1" applyFont="1" applyBorder="1" applyAlignment="1">
      <alignment horizontal="right" vertical="center"/>
    </xf>
    <xf numFmtId="1" fontId="20" fillId="0" borderId="16" xfId="0" applyNumberFormat="1" applyFont="1" applyBorder="1" applyAlignment="1">
      <alignment horizontal="center"/>
    </xf>
    <xf numFmtId="1" fontId="20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47" fillId="11" borderId="0" xfId="0" applyFont="1" applyFill="1"/>
    <xf numFmtId="0" fontId="47" fillId="11" borderId="0" xfId="0" applyFont="1" applyFill="1" applyAlignment="1">
      <alignment wrapText="1"/>
    </xf>
    <xf numFmtId="43" fontId="47" fillId="11" borderId="0" xfId="11" applyFont="1" applyFill="1" applyAlignment="1">
      <alignment horizontal="right"/>
    </xf>
    <xf numFmtId="171" fontId="47" fillId="11" borderId="0" xfId="0" applyNumberFormat="1" applyFont="1" applyFill="1"/>
    <xf numFmtId="0" fontId="49" fillId="6" borderId="0" xfId="0" applyFont="1" applyFill="1"/>
    <xf numFmtId="9" fontId="49" fillId="6" borderId="0" xfId="12" applyFont="1" applyFill="1"/>
    <xf numFmtId="0" fontId="48" fillId="11" borderId="0" xfId="0" applyFont="1" applyFill="1"/>
    <xf numFmtId="0" fontId="50" fillId="0" borderId="0" xfId="0" applyFont="1"/>
    <xf numFmtId="0" fontId="49" fillId="11" borderId="0" xfId="0" applyFont="1" applyFill="1"/>
    <xf numFmtId="0" fontId="19" fillId="0" borderId="1" xfId="1" quotePrefix="1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0" fontId="28" fillId="4" borderId="16" xfId="0" applyFont="1" applyFill="1" applyBorder="1" applyAlignment="1">
      <alignment vertical="center" wrapText="1"/>
    </xf>
    <xf numFmtId="0" fontId="20" fillId="4" borderId="16" xfId="0" applyFont="1" applyFill="1" applyBorder="1" applyAlignment="1">
      <alignment horizontal="center" vertical="center" wrapText="1"/>
    </xf>
    <xf numFmtId="165" fontId="20" fillId="3" borderId="16" xfId="0" applyNumberFormat="1" applyFont="1" applyFill="1" applyBorder="1" applyAlignment="1">
      <alignment horizontal="center" vertical="center"/>
    </xf>
    <xf numFmtId="165" fontId="20" fillId="4" borderId="16" xfId="0" applyNumberFormat="1" applyFont="1" applyFill="1" applyBorder="1" applyAlignment="1">
      <alignment horizontal="right" vertical="center"/>
    </xf>
    <xf numFmtId="0" fontId="12" fillId="4" borderId="16" xfId="0" applyFont="1" applyFill="1" applyBorder="1" applyAlignment="1">
      <alignment vertical="center" wrapText="1"/>
    </xf>
    <xf numFmtId="165" fontId="34" fillId="4" borderId="16" xfId="0" applyNumberFormat="1" applyFont="1" applyFill="1" applyBorder="1" applyAlignment="1">
      <alignment horizontal="right" vertical="center"/>
    </xf>
    <xf numFmtId="0" fontId="19" fillId="0" borderId="16" xfId="0" applyFont="1" applyBorder="1"/>
    <xf numFmtId="0" fontId="2" fillId="0" borderId="16" xfId="0" applyFont="1" applyBorder="1" applyAlignment="1">
      <alignment horizontal="center" vertical="center" wrapText="1"/>
    </xf>
    <xf numFmtId="165" fontId="22" fillId="0" borderId="16" xfId="0" applyNumberFormat="1" applyFont="1" applyBorder="1" applyAlignment="1">
      <alignment horizontal="right" vertical="center"/>
    </xf>
    <xf numFmtId="0" fontId="17" fillId="0" borderId="16" xfId="0" applyFont="1" applyBorder="1" applyAlignment="1">
      <alignment vertical="center" wrapText="1"/>
    </xf>
    <xf numFmtId="0" fontId="17" fillId="0" borderId="16" xfId="0" applyFont="1" applyBorder="1" applyAlignment="1">
      <alignment horizontal="center" vertical="center" wrapText="1"/>
    </xf>
    <xf numFmtId="0" fontId="20" fillId="6" borderId="17" xfId="0" applyFont="1" applyFill="1" applyBorder="1" applyAlignment="1">
      <alignment horizontal="left" vertical="center"/>
    </xf>
    <xf numFmtId="0" fontId="20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left" vertical="center"/>
    </xf>
    <xf numFmtId="165" fontId="20" fillId="0" borderId="18" xfId="0" applyNumberFormat="1" applyFont="1" applyBorder="1" applyAlignment="1">
      <alignment horizontal="right" vertical="center"/>
    </xf>
    <xf numFmtId="0" fontId="20" fillId="11" borderId="18" xfId="0" applyFont="1" applyFill="1" applyBorder="1" applyAlignment="1">
      <alignment horizontal="center" vertical="center" wrapText="1"/>
    </xf>
    <xf numFmtId="0" fontId="20" fillId="0" borderId="18" xfId="0" applyFont="1" applyBorder="1" applyAlignment="1">
      <alignment vertical="center" wrapText="1"/>
    </xf>
    <xf numFmtId="0" fontId="1" fillId="0" borderId="19" xfId="6" applyFont="1" applyBorder="1" applyAlignment="1">
      <alignment vertical="center" wrapText="1"/>
    </xf>
    <xf numFmtId="0" fontId="1" fillId="0" borderId="20" xfId="6" applyFont="1" applyBorder="1" applyAlignment="1">
      <alignment horizontal="center" vertical="center" wrapText="1"/>
    </xf>
    <xf numFmtId="0" fontId="45" fillId="0" borderId="19" xfId="6" applyFont="1" applyBorder="1" applyAlignment="1">
      <alignment vertical="center" wrapText="1"/>
    </xf>
    <xf numFmtId="0" fontId="45" fillId="0" borderId="21" xfId="6" applyFont="1" applyBorder="1" applyAlignment="1">
      <alignment horizontal="center" vertical="center" wrapText="1"/>
    </xf>
    <xf numFmtId="0" fontId="45" fillId="0" borderId="21" xfId="6" applyFont="1" applyBorder="1" applyAlignment="1">
      <alignment horizontal="right" vertical="center"/>
    </xf>
    <xf numFmtId="49" fontId="19" fillId="0" borderId="18" xfId="0" quotePrefix="1" applyNumberFormat="1" applyFont="1" applyBorder="1" applyAlignment="1">
      <alignment horizontal="center" vertical="center" wrapText="1"/>
    </xf>
    <xf numFmtId="0" fontId="28" fillId="0" borderId="18" xfId="0" applyFont="1" applyBorder="1" applyAlignment="1">
      <alignment vertical="center" wrapText="1"/>
    </xf>
    <xf numFmtId="0" fontId="20" fillId="0" borderId="18" xfId="0" applyFont="1" applyBorder="1" applyAlignment="1">
      <alignment horizontal="center" vertical="center"/>
    </xf>
    <xf numFmtId="49" fontId="2" fillId="0" borderId="18" xfId="0" quotePrefix="1" applyNumberFormat="1" applyFont="1" applyBorder="1" applyAlignment="1">
      <alignment horizontal="center" vertical="center" wrapText="1"/>
    </xf>
    <xf numFmtId="1" fontId="20" fillId="0" borderId="18" xfId="0" applyNumberFormat="1" applyFont="1" applyBorder="1" applyAlignment="1">
      <alignment horizontal="center" vertical="center"/>
    </xf>
    <xf numFmtId="0" fontId="28" fillId="0" borderId="18" xfId="0" applyFont="1" applyBorder="1" applyAlignment="1">
      <alignment horizontal="justify" vertical="center" wrapText="1"/>
    </xf>
    <xf numFmtId="0" fontId="28" fillId="11" borderId="18" xfId="0" quotePrefix="1" applyFont="1" applyFill="1" applyBorder="1" applyAlignment="1">
      <alignment horizontal="center" vertical="center" wrapText="1"/>
    </xf>
    <xf numFmtId="0" fontId="20" fillId="11" borderId="18" xfId="0" quotePrefix="1" applyFont="1" applyFill="1" applyBorder="1" applyAlignment="1">
      <alignment horizontal="center" vertical="center" wrapText="1"/>
    </xf>
    <xf numFmtId="0" fontId="20" fillId="11" borderId="18" xfId="0" applyFont="1" applyFill="1" applyBorder="1" applyAlignment="1">
      <alignment vertical="center" wrapText="1"/>
    </xf>
    <xf numFmtId="0" fontId="20" fillId="11" borderId="18" xfId="0" applyFont="1" applyFill="1" applyBorder="1" applyAlignment="1">
      <alignment horizontal="center" vertical="center"/>
    </xf>
    <xf numFmtId="0" fontId="20" fillId="0" borderId="18" xfId="0" applyFont="1" applyBorder="1" applyAlignment="1">
      <alignment vertical="center"/>
    </xf>
    <xf numFmtId="0" fontId="20" fillId="0" borderId="18" xfId="0" applyFont="1" applyBorder="1"/>
    <xf numFmtId="0" fontId="20" fillId="0" borderId="18" xfId="0" applyFont="1" applyBorder="1" applyAlignment="1">
      <alignment wrapText="1"/>
    </xf>
    <xf numFmtId="0" fontId="30" fillId="0" borderId="19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49" fontId="2" fillId="6" borderId="18" xfId="0" applyNumberFormat="1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52" fillId="0" borderId="18" xfId="0" applyFont="1" applyBorder="1"/>
    <xf numFmtId="0" fontId="52" fillId="0" borderId="18" xfId="0" applyFont="1" applyBorder="1" applyAlignment="1">
      <alignment wrapText="1"/>
    </xf>
    <xf numFmtId="43" fontId="52" fillId="0" borderId="18" xfId="11" applyFont="1" applyFill="1" applyBorder="1"/>
    <xf numFmtId="171" fontId="52" fillId="0" borderId="18" xfId="0" applyNumberFormat="1" applyFont="1" applyBorder="1"/>
    <xf numFmtId="0" fontId="15" fillId="6" borderId="18" xfId="0" applyFont="1" applyFill="1" applyBorder="1" applyAlignment="1">
      <alignment horizontal="center"/>
    </xf>
    <xf numFmtId="0" fontId="15" fillId="6" borderId="18" xfId="0" applyFont="1" applyFill="1" applyBorder="1" applyAlignment="1">
      <alignment wrapText="1"/>
    </xf>
    <xf numFmtId="43" fontId="15" fillId="6" borderId="18" xfId="11" applyFont="1" applyFill="1" applyBorder="1"/>
    <xf numFmtId="0" fontId="15" fillId="6" borderId="18" xfId="0" applyFont="1" applyFill="1" applyBorder="1"/>
    <xf numFmtId="171" fontId="15" fillId="6" borderId="18" xfId="0" applyNumberFormat="1" applyFont="1" applyFill="1" applyBorder="1"/>
    <xf numFmtId="0" fontId="24" fillId="6" borderId="18" xfId="0" applyFont="1" applyFill="1" applyBorder="1" applyAlignment="1">
      <alignment horizontal="center"/>
    </xf>
    <xf numFmtId="0" fontId="24" fillId="6" borderId="18" xfId="0" applyFont="1" applyFill="1" applyBorder="1" applyAlignment="1">
      <alignment wrapText="1"/>
    </xf>
    <xf numFmtId="43" fontId="24" fillId="6" borderId="18" xfId="11" applyFont="1" applyFill="1" applyBorder="1"/>
    <xf numFmtId="0" fontId="24" fillId="6" borderId="18" xfId="0" applyFont="1" applyFill="1" applyBorder="1"/>
    <xf numFmtId="171" fontId="24" fillId="6" borderId="18" xfId="0" applyNumberFormat="1" applyFont="1" applyFill="1" applyBorder="1"/>
    <xf numFmtId="172" fontId="24" fillId="6" borderId="18" xfId="0" applyNumberFormat="1" applyFont="1" applyFill="1" applyBorder="1"/>
    <xf numFmtId="43" fontId="24" fillId="6" borderId="18" xfId="11" applyFont="1" applyFill="1" applyBorder="1" applyAlignment="1">
      <alignment horizontal="right"/>
    </xf>
    <xf numFmtId="0" fontId="55" fillId="0" borderId="18" xfId="0" applyFont="1" applyBorder="1"/>
    <xf numFmtId="0" fontId="55" fillId="0" borderId="18" xfId="0" applyFont="1" applyBorder="1" applyAlignment="1">
      <alignment wrapText="1"/>
    </xf>
    <xf numFmtId="43" fontId="55" fillId="0" borderId="18" xfId="11" applyFont="1" applyFill="1" applyBorder="1"/>
    <xf numFmtId="171" fontId="55" fillId="0" borderId="18" xfId="0" applyNumberFormat="1" applyFont="1" applyBorder="1"/>
    <xf numFmtId="0" fontId="15" fillId="0" borderId="18" xfId="0" applyFont="1" applyBorder="1"/>
    <xf numFmtId="0" fontId="15" fillId="0" borderId="18" xfId="0" applyFont="1" applyBorder="1" applyAlignment="1">
      <alignment wrapText="1"/>
    </xf>
    <xf numFmtId="43" fontId="15" fillId="0" borderId="18" xfId="11" applyFont="1" applyFill="1" applyBorder="1"/>
    <xf numFmtId="171" fontId="15" fillId="0" borderId="18" xfId="0" applyNumberFormat="1" applyFont="1" applyBorder="1"/>
    <xf numFmtId="0" fontId="15" fillId="11" borderId="18" xfId="0" applyFont="1" applyFill="1" applyBorder="1"/>
    <xf numFmtId="0" fontId="15" fillId="11" borderId="18" xfId="0" applyFont="1" applyFill="1" applyBorder="1" applyAlignment="1">
      <alignment wrapText="1"/>
    </xf>
    <xf numFmtId="2" fontId="15" fillId="11" borderId="18" xfId="0" applyNumberFormat="1" applyFont="1" applyFill="1" applyBorder="1"/>
    <xf numFmtId="171" fontId="15" fillId="11" borderId="18" xfId="0" applyNumberFormat="1" applyFont="1" applyFill="1" applyBorder="1"/>
    <xf numFmtId="16" fontId="24" fillId="6" borderId="18" xfId="0" applyNumberFormat="1" applyFont="1" applyFill="1" applyBorder="1"/>
    <xf numFmtId="0" fontId="24" fillId="11" borderId="18" xfId="0" applyFont="1" applyFill="1" applyBorder="1" applyAlignment="1">
      <alignment wrapText="1"/>
    </xf>
    <xf numFmtId="2" fontId="24" fillId="11" borderId="18" xfId="0" applyNumberFormat="1" applyFont="1" applyFill="1" applyBorder="1"/>
    <xf numFmtId="0" fontId="24" fillId="11" borderId="18" xfId="0" applyFont="1" applyFill="1" applyBorder="1"/>
    <xf numFmtId="171" fontId="24" fillId="11" borderId="18" xfId="0" applyNumberFormat="1" applyFont="1" applyFill="1" applyBorder="1"/>
    <xf numFmtId="0" fontId="53" fillId="11" borderId="18" xfId="0" applyFont="1" applyFill="1" applyBorder="1" applyAlignment="1">
      <alignment wrapText="1"/>
    </xf>
    <xf numFmtId="43" fontId="24" fillId="11" borderId="18" xfId="11" applyFont="1" applyFill="1" applyBorder="1"/>
    <xf numFmtId="0" fontId="2" fillId="11" borderId="18" xfId="0" applyFont="1" applyFill="1" applyBorder="1"/>
    <xf numFmtId="0" fontId="2" fillId="11" borderId="18" xfId="0" applyFont="1" applyFill="1" applyBorder="1" applyAlignment="1">
      <alignment wrapText="1"/>
    </xf>
    <xf numFmtId="43" fontId="2" fillId="11" borderId="18" xfId="11" applyFont="1" applyFill="1" applyBorder="1"/>
    <xf numFmtId="0" fontId="2" fillId="11" borderId="18" xfId="0" applyFont="1" applyFill="1" applyBorder="1" applyAlignment="1">
      <alignment horizontal="center"/>
    </xf>
    <xf numFmtId="171" fontId="2" fillId="11" borderId="18" xfId="0" applyNumberFormat="1" applyFont="1" applyFill="1" applyBorder="1"/>
    <xf numFmtId="0" fontId="54" fillId="11" borderId="18" xfId="0" applyFont="1" applyFill="1" applyBorder="1"/>
    <xf numFmtId="0" fontId="54" fillId="0" borderId="18" xfId="0" applyFont="1" applyBorder="1" applyAlignment="1">
      <alignment wrapText="1"/>
    </xf>
    <xf numFmtId="43" fontId="54" fillId="11" borderId="18" xfId="11" applyFont="1" applyFill="1" applyBorder="1" applyAlignment="1">
      <alignment horizontal="right"/>
    </xf>
    <xf numFmtId="171" fontId="54" fillId="11" borderId="18" xfId="0" applyNumberFormat="1" applyFont="1" applyFill="1" applyBorder="1"/>
    <xf numFmtId="0" fontId="5" fillId="0" borderId="19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9" fillId="0" borderId="18" xfId="1" quotePrefix="1" applyFont="1" applyBorder="1" applyAlignment="1">
      <alignment horizontal="center" vertical="center"/>
    </xf>
    <xf numFmtId="0" fontId="19" fillId="0" borderId="18" xfId="1" applyFont="1" applyBorder="1" applyAlignment="1">
      <alignment horizontal="left" vertical="center"/>
    </xf>
    <xf numFmtId="168" fontId="19" fillId="0" borderId="18" xfId="0" applyNumberFormat="1" applyFont="1" applyBorder="1" applyAlignment="1">
      <alignment vertical="center"/>
    </xf>
    <xf numFmtId="0" fontId="16" fillId="0" borderId="18" xfId="0" applyFont="1" applyBorder="1" applyAlignment="1">
      <alignment vertical="center" wrapText="1"/>
    </xf>
    <xf numFmtId="0" fontId="39" fillId="0" borderId="19" xfId="0" applyFont="1" applyBorder="1"/>
    <xf numFmtId="0" fontId="39" fillId="0" borderId="21" xfId="0" applyFont="1" applyBorder="1"/>
    <xf numFmtId="0" fontId="20" fillId="0" borderId="21" xfId="0" applyFont="1" applyBorder="1"/>
    <xf numFmtId="0" fontId="20" fillId="0" borderId="20" xfId="0" applyFont="1" applyBorder="1"/>
    <xf numFmtId="0" fontId="20" fillId="0" borderId="18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left" vertical="center" wrapText="1"/>
    </xf>
    <xf numFmtId="165" fontId="20" fillId="0" borderId="18" xfId="0" applyNumberFormat="1" applyFont="1" applyBorder="1"/>
    <xf numFmtId="0" fontId="20" fillId="0" borderId="18" xfId="0" quotePrefix="1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166" fontId="20" fillId="0" borderId="18" xfId="0" applyNumberFormat="1" applyFont="1" applyBorder="1" applyAlignment="1">
      <alignment horizontal="center"/>
    </xf>
    <xf numFmtId="0" fontId="20" fillId="0" borderId="21" xfId="0" applyFont="1" applyBorder="1" applyAlignment="1">
      <alignment wrapText="1"/>
    </xf>
    <xf numFmtId="0" fontId="10" fillId="0" borderId="21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20" fillId="6" borderId="18" xfId="0" applyFont="1" applyFill="1" applyBorder="1" applyAlignment="1">
      <alignment horizontal="center" vertical="center" wrapText="1"/>
    </xf>
    <xf numFmtId="49" fontId="19" fillId="0" borderId="18" xfId="8" quotePrefix="1" applyNumberFormat="1" applyFont="1" applyFill="1" applyBorder="1" applyAlignment="1">
      <alignment horizontal="center" vertical="center"/>
    </xf>
    <xf numFmtId="0" fontId="12" fillId="0" borderId="18" xfId="8" applyNumberFormat="1" applyFont="1" applyFill="1" applyBorder="1" applyAlignment="1">
      <alignment vertical="center" wrapText="1"/>
    </xf>
    <xf numFmtId="0" fontId="17" fillId="5" borderId="18" xfId="0" applyFont="1" applyFill="1" applyBorder="1" applyAlignment="1">
      <alignment horizontal="center" vertical="center"/>
    </xf>
    <xf numFmtId="165" fontId="17" fillId="6" borderId="18" xfId="0" applyNumberFormat="1" applyFont="1" applyFill="1" applyBorder="1" applyAlignment="1">
      <alignment horizontal="right" vertical="center"/>
    </xf>
    <xf numFmtId="165" fontId="33" fillId="6" borderId="18" xfId="0" applyNumberFormat="1" applyFont="1" applyFill="1" applyBorder="1" applyAlignment="1">
      <alignment horizontal="right" vertical="center"/>
    </xf>
    <xf numFmtId="165" fontId="8" fillId="6" borderId="18" xfId="0" applyNumberFormat="1" applyFont="1" applyFill="1" applyBorder="1" applyAlignment="1">
      <alignment horizontal="right" vertical="center"/>
    </xf>
    <xf numFmtId="0" fontId="28" fillId="0" borderId="18" xfId="0" applyFont="1" applyBorder="1"/>
    <xf numFmtId="0" fontId="2" fillId="0" borderId="18" xfId="0" applyFont="1" applyBorder="1" applyAlignment="1">
      <alignment horizontal="center"/>
    </xf>
    <xf numFmtId="49" fontId="2" fillId="0" borderId="18" xfId="8" quotePrefix="1" applyNumberFormat="1" applyFont="1" applyFill="1" applyBorder="1" applyAlignment="1">
      <alignment horizontal="center" vertical="center"/>
    </xf>
    <xf numFmtId="0" fontId="38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3" fillId="0" borderId="18" xfId="0" quotePrefix="1" applyFont="1" applyBorder="1" applyAlignment="1">
      <alignment horizontal="center" vertical="center" wrapText="1"/>
    </xf>
    <xf numFmtId="0" fontId="39" fillId="0" borderId="18" xfId="0" applyFont="1" applyBorder="1" applyAlignment="1">
      <alignment vertical="center" wrapText="1"/>
    </xf>
    <xf numFmtId="0" fontId="3" fillId="5" borderId="18" xfId="0" applyFont="1" applyFill="1" applyBorder="1" applyAlignment="1">
      <alignment vertical="center"/>
    </xf>
    <xf numFmtId="0" fontId="3" fillId="5" borderId="18" xfId="0" applyFont="1" applyFill="1" applyBorder="1" applyAlignment="1">
      <alignment horizontal="center" vertical="center"/>
    </xf>
    <xf numFmtId="165" fontId="3" fillId="5" borderId="18" xfId="0" applyNumberFormat="1" applyFont="1" applyFill="1" applyBorder="1" applyAlignment="1">
      <alignment horizontal="right" vertical="center"/>
    </xf>
    <xf numFmtId="0" fontId="18" fillId="0" borderId="18" xfId="0" quotePrefix="1" applyFont="1" applyBorder="1" applyAlignment="1">
      <alignment horizontal="center" vertical="center" wrapText="1"/>
    </xf>
    <xf numFmtId="0" fontId="18" fillId="5" borderId="18" xfId="0" applyFont="1" applyFill="1" applyBorder="1" applyAlignment="1">
      <alignment vertical="center"/>
    </xf>
    <xf numFmtId="0" fontId="18" fillId="5" borderId="18" xfId="0" applyFont="1" applyFill="1" applyBorder="1" applyAlignment="1">
      <alignment horizontal="center" vertical="center"/>
    </xf>
    <xf numFmtId="165" fontId="18" fillId="5" borderId="18" xfId="0" applyNumberFormat="1" applyFont="1" applyFill="1" applyBorder="1" applyAlignment="1">
      <alignment horizontal="right" vertical="center"/>
    </xf>
    <xf numFmtId="0" fontId="1" fillId="0" borderId="18" xfId="0" quotePrefix="1" applyFont="1" applyBorder="1" applyAlignment="1">
      <alignment horizontal="center" vertical="center" wrapText="1"/>
    </xf>
    <xf numFmtId="0" fontId="20" fillId="3" borderId="18" xfId="0" applyFont="1" applyFill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1" fontId="1" fillId="6" borderId="18" xfId="0" applyNumberFormat="1" applyFont="1" applyFill="1" applyBorder="1" applyAlignment="1">
      <alignment horizontal="center" vertical="center"/>
    </xf>
    <xf numFmtId="165" fontId="1" fillId="6" borderId="18" xfId="0" applyNumberFormat="1" applyFont="1" applyFill="1" applyBorder="1" applyAlignment="1">
      <alignment horizontal="right" vertical="center"/>
    </xf>
    <xf numFmtId="0" fontId="18" fillId="3" borderId="18" xfId="0" quotePrefix="1" applyFont="1" applyFill="1" applyBorder="1" applyAlignment="1">
      <alignment horizontal="center" vertical="center" wrapText="1"/>
    </xf>
    <xf numFmtId="0" fontId="28" fillId="7" borderId="18" xfId="0" applyFont="1" applyFill="1" applyBorder="1" applyAlignment="1">
      <alignment vertical="center" wrapText="1"/>
    </xf>
    <xf numFmtId="166" fontId="18" fillId="3" borderId="18" xfId="0" applyNumberFormat="1" applyFont="1" applyFill="1" applyBorder="1" applyAlignment="1">
      <alignment horizontal="center" vertical="center"/>
    </xf>
    <xf numFmtId="165" fontId="18" fillId="4" borderId="18" xfId="0" applyNumberFormat="1" applyFont="1" applyFill="1" applyBorder="1" applyAlignment="1">
      <alignment horizontal="right" vertical="center"/>
    </xf>
    <xf numFmtId="0" fontId="2" fillId="3" borderId="18" xfId="0" quotePrefix="1" applyFont="1" applyFill="1" applyBorder="1" applyAlignment="1">
      <alignment horizontal="center" vertical="center" wrapText="1"/>
    </xf>
    <xf numFmtId="0" fontId="20" fillId="7" borderId="18" xfId="0" applyFont="1" applyFill="1" applyBorder="1" applyAlignment="1">
      <alignment vertical="center" wrapText="1"/>
    </xf>
    <xf numFmtId="1" fontId="2" fillId="3" borderId="18" xfId="0" applyNumberFormat="1" applyFont="1" applyFill="1" applyBorder="1" applyAlignment="1">
      <alignment horizontal="center" vertical="center"/>
    </xf>
    <xf numFmtId="165" fontId="2" fillId="4" borderId="18" xfId="0" applyNumberFormat="1" applyFont="1" applyFill="1" applyBorder="1" applyAlignment="1">
      <alignment horizontal="right" vertical="center"/>
    </xf>
    <xf numFmtId="0" fontId="3" fillId="3" borderId="18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165" fontId="3" fillId="4" borderId="18" xfId="0" applyNumberFormat="1" applyFont="1" applyFill="1" applyBorder="1" applyAlignment="1">
      <alignment horizontal="right" vertical="center"/>
    </xf>
    <xf numFmtId="0" fontId="28" fillId="3" borderId="18" xfId="0" applyFont="1" applyFill="1" applyBorder="1" applyAlignment="1">
      <alignment vertical="center" wrapText="1"/>
    </xf>
    <xf numFmtId="0" fontId="18" fillId="0" borderId="18" xfId="0" applyFont="1" applyBorder="1" applyAlignment="1">
      <alignment horizontal="center" vertical="center"/>
    </xf>
    <xf numFmtId="1" fontId="18" fillId="0" borderId="18" xfId="0" applyNumberFormat="1" applyFont="1" applyBorder="1" applyAlignment="1">
      <alignment horizontal="center" vertical="center"/>
    </xf>
    <xf numFmtId="0" fontId="28" fillId="0" borderId="18" xfId="0" applyFont="1" applyBorder="1" applyAlignment="1">
      <alignment vertical="center"/>
    </xf>
    <xf numFmtId="166" fontId="1" fillId="6" borderId="18" xfId="0" applyNumberFormat="1" applyFont="1" applyFill="1" applyBorder="1" applyAlignment="1">
      <alignment horizontal="center" vertical="center"/>
    </xf>
    <xf numFmtId="0" fontId="20" fillId="12" borderId="18" xfId="0" applyFont="1" applyFill="1" applyBorder="1" applyAlignment="1">
      <alignment horizontal="left" vertical="center" wrapText="1"/>
    </xf>
    <xf numFmtId="165" fontId="2" fillId="0" borderId="18" xfId="0" applyNumberFormat="1" applyFont="1" applyBorder="1" applyAlignment="1">
      <alignment horizontal="right" vertical="center"/>
    </xf>
    <xf numFmtId="0" fontId="28" fillId="4" borderId="18" xfId="0" applyFont="1" applyFill="1" applyBorder="1" applyAlignment="1">
      <alignment vertical="center" wrapText="1"/>
    </xf>
    <xf numFmtId="0" fontId="18" fillId="4" borderId="18" xfId="0" applyFont="1" applyFill="1" applyBorder="1" applyAlignment="1">
      <alignment horizontal="center" vertical="center"/>
    </xf>
    <xf numFmtId="1" fontId="18" fillId="3" borderId="18" xfId="0" applyNumberFormat="1" applyFont="1" applyFill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0" fontId="19" fillId="3" borderId="18" xfId="0" quotePrefix="1" applyFont="1" applyFill="1" applyBorder="1" applyAlignment="1">
      <alignment horizontal="center" vertical="center" wrapText="1"/>
    </xf>
    <xf numFmtId="0" fontId="28" fillId="0" borderId="18" xfId="0" applyFont="1" applyBorder="1" applyAlignment="1">
      <alignment horizontal="left" vertical="center" wrapText="1"/>
    </xf>
    <xf numFmtId="0" fontId="2" fillId="0" borderId="18" xfId="0" quotePrefix="1" applyFont="1" applyBorder="1" applyAlignment="1">
      <alignment horizontal="center" vertical="center" wrapText="1"/>
    </xf>
    <xf numFmtId="166" fontId="2" fillId="3" borderId="18" xfId="0" applyNumberFormat="1" applyFont="1" applyFill="1" applyBorder="1" applyAlignment="1">
      <alignment horizontal="center" vertical="center"/>
    </xf>
    <xf numFmtId="49" fontId="34" fillId="0" borderId="18" xfId="0" applyNumberFormat="1" applyFont="1" applyBorder="1" applyAlignment="1">
      <alignment horizontal="center" vertical="center"/>
    </xf>
    <xf numFmtId="0" fontId="39" fillId="0" borderId="18" xfId="0" applyFont="1" applyBorder="1" applyAlignment="1">
      <alignment vertical="center"/>
    </xf>
    <xf numFmtId="0" fontId="34" fillId="0" borderId="18" xfId="0" applyFont="1" applyBorder="1" applyAlignment="1">
      <alignment vertical="center" wrapText="1"/>
    </xf>
    <xf numFmtId="0" fontId="34" fillId="0" borderId="18" xfId="0" applyFont="1" applyBorder="1" applyAlignment="1">
      <alignment horizontal="center" vertical="center" wrapText="1"/>
    </xf>
    <xf numFmtId="165" fontId="34" fillId="0" borderId="18" xfId="0" applyNumberFormat="1" applyFont="1" applyBorder="1" applyAlignment="1">
      <alignment horizontal="right" vertical="center"/>
    </xf>
    <xf numFmtId="49" fontId="18" fillId="6" borderId="18" xfId="0" applyNumberFormat="1" applyFont="1" applyFill="1" applyBorder="1" applyAlignment="1">
      <alignment horizontal="center" vertical="center"/>
    </xf>
    <xf numFmtId="0" fontId="28" fillId="6" borderId="18" xfId="0" applyFont="1" applyFill="1" applyBorder="1" applyAlignment="1">
      <alignment vertical="center" wrapText="1"/>
    </xf>
    <xf numFmtId="49" fontId="2" fillId="6" borderId="18" xfId="0" applyNumberFormat="1" applyFont="1" applyFill="1" applyBorder="1" applyAlignment="1">
      <alignment horizontal="center" vertical="center"/>
    </xf>
    <xf numFmtId="0" fontId="20" fillId="6" borderId="18" xfId="0" applyFont="1" applyFill="1" applyBorder="1" applyAlignment="1">
      <alignment vertical="center" wrapText="1"/>
    </xf>
    <xf numFmtId="0" fontId="11" fillId="0" borderId="18" xfId="0" applyFont="1" applyBorder="1" applyAlignment="1">
      <alignment horizontal="center" vertical="center" wrapText="1"/>
    </xf>
    <xf numFmtId="49" fontId="19" fillId="6" borderId="18" xfId="0" quotePrefix="1" applyNumberFormat="1" applyFont="1" applyFill="1" applyBorder="1" applyAlignment="1">
      <alignment horizontal="center" vertical="center"/>
    </xf>
    <xf numFmtId="49" fontId="2" fillId="6" borderId="18" xfId="0" quotePrefix="1" applyNumberFormat="1" applyFont="1" applyFill="1" applyBorder="1" applyAlignment="1">
      <alignment horizontal="center" vertical="center"/>
    </xf>
    <xf numFmtId="0" fontId="20" fillId="0" borderId="21" xfId="0" applyFont="1" applyBorder="1" applyAlignment="1">
      <alignment vertical="center" wrapText="1"/>
    </xf>
    <xf numFmtId="0" fontId="28" fillId="0" borderId="21" xfId="0" applyFont="1" applyBorder="1" applyAlignment="1">
      <alignment vertical="center" wrapText="1"/>
    </xf>
    <xf numFmtId="165" fontId="8" fillId="0" borderId="18" xfId="0" applyNumberFormat="1" applyFont="1" applyBorder="1" applyAlignment="1">
      <alignment horizontal="right" vertical="center"/>
    </xf>
    <xf numFmtId="1" fontId="11" fillId="0" borderId="18" xfId="0" applyNumberFormat="1" applyFont="1" applyBorder="1" applyAlignment="1">
      <alignment horizontal="center" vertical="center" wrapText="1"/>
    </xf>
    <xf numFmtId="0" fontId="18" fillId="6" borderId="18" xfId="0" applyFont="1" applyFill="1" applyBorder="1" applyAlignment="1">
      <alignment horizontal="center" vertical="center" wrapText="1"/>
    </xf>
    <xf numFmtId="165" fontId="18" fillId="6" borderId="18" xfId="0" applyNumberFormat="1" applyFont="1" applyFill="1" applyBorder="1" applyAlignment="1">
      <alignment horizontal="right" vertical="center"/>
    </xf>
    <xf numFmtId="49" fontId="7" fillId="6" borderId="18" xfId="0" applyNumberFormat="1" applyFont="1" applyFill="1" applyBorder="1" applyAlignment="1">
      <alignment horizontal="center" vertical="center" wrapText="1"/>
    </xf>
    <xf numFmtId="166" fontId="28" fillId="7" borderId="18" xfId="0" applyNumberFormat="1" applyFont="1" applyFill="1" applyBorder="1" applyAlignment="1">
      <alignment vertical="center"/>
    </xf>
    <xf numFmtId="165" fontId="6" fillId="0" borderId="18" xfId="0" applyNumberFormat="1" applyFont="1" applyBorder="1" applyAlignment="1">
      <alignment horizontal="right" vertical="center"/>
    </xf>
    <xf numFmtId="49" fontId="35" fillId="6" borderId="18" xfId="0" applyNumberFormat="1" applyFont="1" applyFill="1" applyBorder="1" applyAlignment="1">
      <alignment horizontal="center" vertical="center" wrapText="1"/>
    </xf>
    <xf numFmtId="165" fontId="17" fillId="0" borderId="18" xfId="0" applyNumberFormat="1" applyFont="1" applyBorder="1" applyAlignment="1">
      <alignment horizontal="right" vertical="center"/>
    </xf>
    <xf numFmtId="49" fontId="8" fillId="6" borderId="18" xfId="0" quotePrefix="1" applyNumberFormat="1" applyFont="1" applyFill="1" applyBorder="1" applyAlignment="1">
      <alignment horizontal="center" vertical="center" wrapText="1"/>
    </xf>
    <xf numFmtId="49" fontId="18" fillId="0" borderId="18" xfId="0" applyNumberFormat="1" applyFont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165" fontId="18" fillId="0" borderId="18" xfId="0" applyNumberFormat="1" applyFont="1" applyBorder="1" applyAlignment="1">
      <alignment horizontal="right" vertical="center"/>
    </xf>
    <xf numFmtId="49" fontId="2" fillId="0" borderId="18" xfId="0" quotePrefix="1" applyNumberFormat="1" applyFont="1" applyBorder="1" applyAlignment="1">
      <alignment horizontal="center" vertical="center"/>
    </xf>
    <xf numFmtId="0" fontId="20" fillId="6" borderId="18" xfId="0" applyFont="1" applyFill="1" applyBorder="1" applyAlignment="1">
      <alignment vertical="center"/>
    </xf>
    <xf numFmtId="165" fontId="36" fillId="6" borderId="18" xfId="0" applyNumberFormat="1" applyFont="1" applyFill="1" applyBorder="1" applyAlignment="1">
      <alignment horizontal="right" vertical="center"/>
    </xf>
    <xf numFmtId="0" fontId="20" fillId="7" borderId="18" xfId="4" quotePrefix="1" applyFont="1" applyFill="1" applyBorder="1" applyAlignment="1">
      <alignment horizontal="left" vertical="center" wrapText="1"/>
    </xf>
    <xf numFmtId="1" fontId="20" fillId="0" borderId="18" xfId="0" applyNumberFormat="1" applyFont="1" applyBorder="1" applyAlignment="1">
      <alignment horizontal="center" vertical="top"/>
    </xf>
    <xf numFmtId="165" fontId="20" fillId="6" borderId="18" xfId="0" applyNumberFormat="1" applyFont="1" applyFill="1" applyBorder="1" applyAlignment="1">
      <alignment horizontal="right" vertical="center"/>
    </xf>
    <xf numFmtId="0" fontId="20" fillId="7" borderId="18" xfId="4" applyFont="1" applyFill="1" applyBorder="1" applyAlignment="1">
      <alignment horizontal="left" vertical="center" wrapText="1"/>
    </xf>
    <xf numFmtId="0" fontId="20" fillId="6" borderId="18" xfId="0" quotePrefix="1" applyFont="1" applyFill="1" applyBorder="1" applyAlignment="1">
      <alignment vertical="center" wrapText="1"/>
    </xf>
    <xf numFmtId="0" fontId="20" fillId="0" borderId="18" xfId="0" applyFont="1" applyBorder="1" applyAlignment="1">
      <alignment vertical="top" wrapText="1"/>
    </xf>
    <xf numFmtId="49" fontId="29" fillId="0" borderId="18" xfId="0" applyNumberFormat="1" applyFont="1" applyBorder="1" applyAlignment="1">
      <alignment horizontal="center" vertical="center"/>
    </xf>
    <xf numFmtId="0" fontId="29" fillId="0" borderId="18" xfId="0" applyFont="1" applyBorder="1" applyAlignment="1">
      <alignment vertical="center" wrapText="1"/>
    </xf>
    <xf numFmtId="1" fontId="19" fillId="0" borderId="18" xfId="0" applyNumberFormat="1" applyFont="1" applyBorder="1" applyAlignment="1">
      <alignment horizontal="center" vertical="center" wrapText="1"/>
    </xf>
    <xf numFmtId="165" fontId="29" fillId="0" borderId="18" xfId="0" applyNumberFormat="1" applyFont="1" applyBorder="1" applyAlignment="1">
      <alignment horizontal="right" vertical="center"/>
    </xf>
    <xf numFmtId="49" fontId="19" fillId="0" borderId="18" xfId="0" quotePrefix="1" applyNumberFormat="1" applyFont="1" applyBorder="1" applyAlignment="1">
      <alignment horizontal="center" vertical="center"/>
    </xf>
    <xf numFmtId="165" fontId="20" fillId="0" borderId="18" xfId="0" applyNumberFormat="1" applyFont="1" applyBorder="1" applyAlignment="1">
      <alignment horizontal="right"/>
    </xf>
    <xf numFmtId="0" fontId="20" fillId="0" borderId="18" xfId="0" applyFont="1" applyBorder="1" applyAlignment="1">
      <alignment vertical="top"/>
    </xf>
    <xf numFmtId="0" fontId="20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17" fillId="4" borderId="18" xfId="0" quotePrefix="1" applyFont="1" applyFill="1" applyBorder="1" applyAlignment="1">
      <alignment horizontal="center" vertical="center"/>
    </xf>
    <xf numFmtId="0" fontId="34" fillId="4" borderId="18" xfId="0" quotePrefix="1" applyFont="1" applyFill="1" applyBorder="1" applyAlignment="1">
      <alignment horizontal="center" vertical="center" wrapText="1"/>
    </xf>
    <xf numFmtId="0" fontId="39" fillId="4" borderId="18" xfId="0" applyFont="1" applyFill="1" applyBorder="1" applyAlignment="1">
      <alignment vertical="center" wrapText="1"/>
    </xf>
    <xf numFmtId="0" fontId="34" fillId="4" borderId="18" xfId="0" applyFont="1" applyFill="1" applyBorder="1" applyAlignment="1">
      <alignment vertical="center" wrapText="1"/>
    </xf>
    <xf numFmtId="165" fontId="34" fillId="3" borderId="18" xfId="0" applyNumberFormat="1" applyFont="1" applyFill="1" applyBorder="1" applyAlignment="1">
      <alignment horizontal="center" vertical="center"/>
    </xf>
    <xf numFmtId="165" fontId="34" fillId="4" borderId="18" xfId="0" applyNumberFormat="1" applyFont="1" applyFill="1" applyBorder="1" applyAlignment="1">
      <alignment horizontal="right" vertical="center"/>
    </xf>
    <xf numFmtId="0" fontId="12" fillId="4" borderId="18" xfId="0" quotePrefix="1" applyFont="1" applyFill="1" applyBorder="1" applyAlignment="1">
      <alignment horizontal="center" vertical="center" wrapText="1"/>
    </xf>
    <xf numFmtId="0" fontId="2" fillId="0" borderId="18" xfId="3" quotePrefix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0" fillId="6" borderId="18" xfId="4" applyFont="1" applyFill="1" applyBorder="1" applyAlignment="1">
      <alignment vertical="center" wrapText="1"/>
    </xf>
    <xf numFmtId="0" fontId="19" fillId="0" borderId="18" xfId="3" quotePrefix="1" applyFont="1" applyBorder="1" applyAlignment="1">
      <alignment horizontal="center" vertical="center" wrapText="1"/>
    </xf>
    <xf numFmtId="0" fontId="28" fillId="6" borderId="18" xfId="4" applyFont="1" applyFill="1" applyBorder="1" applyAlignment="1">
      <alignment vertical="center" wrapText="1"/>
    </xf>
    <xf numFmtId="165" fontId="22" fillId="0" borderId="18" xfId="0" applyNumberFormat="1" applyFont="1" applyBorder="1" applyAlignment="1">
      <alignment horizontal="right" vertical="center"/>
    </xf>
    <xf numFmtId="0" fontId="19" fillId="0" borderId="18" xfId="0" quotePrefix="1" applyFont="1" applyBorder="1" applyAlignment="1">
      <alignment horizontal="center" vertical="center"/>
    </xf>
    <xf numFmtId="0" fontId="20" fillId="0" borderId="18" xfId="3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/>
    </xf>
    <xf numFmtId="0" fontId="18" fillId="0" borderId="18" xfId="3" applyFont="1" applyBorder="1" applyAlignment="1">
      <alignment horizontal="center" vertical="center" wrapText="1"/>
    </xf>
    <xf numFmtId="0" fontId="28" fillId="0" borderId="18" xfId="6" applyFont="1" applyBorder="1" applyAlignment="1">
      <alignment horizontal="left" vertical="center"/>
    </xf>
    <xf numFmtId="0" fontId="2" fillId="0" borderId="18" xfId="6" applyFont="1" applyBorder="1" applyAlignment="1">
      <alignment horizontal="center" vertical="center" wrapText="1"/>
    </xf>
    <xf numFmtId="0" fontId="20" fillId="0" borderId="18" xfId="6" applyFont="1" applyBorder="1" applyAlignment="1">
      <alignment horizontal="left" vertical="center" wrapText="1"/>
    </xf>
    <xf numFmtId="0" fontId="18" fillId="0" borderId="18" xfId="3" quotePrefix="1" applyFont="1" applyBorder="1" applyAlignment="1">
      <alignment horizontal="center" vertical="center" wrapText="1"/>
    </xf>
    <xf numFmtId="0" fontId="38" fillId="0" borderId="21" xfId="0" applyFont="1" applyBorder="1" applyAlignment="1">
      <alignment vertical="center"/>
    </xf>
    <xf numFmtId="0" fontId="28" fillId="0" borderId="18" xfId="8" applyNumberFormat="1" applyFont="1" applyFill="1" applyBorder="1" applyAlignment="1">
      <alignment vertical="center" wrapText="1"/>
    </xf>
    <xf numFmtId="165" fontId="8" fillId="6" borderId="18" xfId="0" applyNumberFormat="1" applyFont="1" applyFill="1" applyBorder="1" applyAlignment="1">
      <alignment vertical="center" wrapText="1"/>
    </xf>
    <xf numFmtId="0" fontId="30" fillId="5" borderId="18" xfId="0" applyFont="1" applyFill="1" applyBorder="1" applyAlignment="1">
      <alignment vertical="center"/>
    </xf>
    <xf numFmtId="0" fontId="33" fillId="6" borderId="18" xfId="0" applyFont="1" applyFill="1" applyBorder="1" applyAlignment="1">
      <alignment horizontal="center" vertical="center" wrapText="1"/>
    </xf>
    <xf numFmtId="167" fontId="33" fillId="6" borderId="18" xfId="0" applyNumberFormat="1" applyFont="1" applyFill="1" applyBorder="1" applyAlignment="1">
      <alignment horizontal="center" vertical="center" wrapText="1"/>
    </xf>
    <xf numFmtId="0" fontId="18" fillId="6" borderId="18" xfId="0" quotePrefix="1" applyFont="1" applyFill="1" applyBorder="1" applyAlignment="1">
      <alignment horizontal="center" vertical="center" wrapText="1"/>
    </xf>
    <xf numFmtId="2" fontId="12" fillId="6" borderId="18" xfId="0" applyNumberFormat="1" applyFont="1" applyFill="1" applyBorder="1" applyAlignment="1">
      <alignment vertical="center" wrapText="1"/>
    </xf>
    <xf numFmtId="0" fontId="6" fillId="6" borderId="18" xfId="0" applyFont="1" applyFill="1" applyBorder="1" applyAlignment="1">
      <alignment horizontal="center" vertical="center" wrapText="1"/>
    </xf>
    <xf numFmtId="1" fontId="6" fillId="6" borderId="18" xfId="0" applyNumberFormat="1" applyFont="1" applyFill="1" applyBorder="1" applyAlignment="1">
      <alignment horizontal="center" vertical="center" wrapText="1"/>
    </xf>
    <xf numFmtId="165" fontId="6" fillId="6" borderId="18" xfId="0" applyNumberFormat="1" applyFont="1" applyFill="1" applyBorder="1" applyAlignment="1">
      <alignment horizontal="right" vertical="center" wrapText="1"/>
    </xf>
    <xf numFmtId="0" fontId="19" fillId="0" borderId="18" xfId="9" quotePrefix="1" applyFont="1" applyBorder="1" applyAlignment="1">
      <alignment horizontal="center" vertical="center" wrapText="1"/>
    </xf>
    <xf numFmtId="0" fontId="28" fillId="6" borderId="18" xfId="0" applyFont="1" applyFill="1" applyBorder="1" applyAlignment="1">
      <alignment horizontal="left" vertical="center"/>
    </xf>
    <xf numFmtId="0" fontId="17" fillId="0" borderId="18" xfId="9" applyFont="1" applyBorder="1" applyAlignment="1">
      <alignment horizontal="center" vertical="center"/>
    </xf>
    <xf numFmtId="3" fontId="2" fillId="0" borderId="18" xfId="9" applyNumberFormat="1" applyFont="1" applyBorder="1" applyAlignment="1">
      <alignment horizontal="center" vertical="center"/>
    </xf>
    <xf numFmtId="165" fontId="20" fillId="0" borderId="18" xfId="9" applyNumberFormat="1" applyFont="1" applyBorder="1" applyAlignment="1">
      <alignment horizontal="right" vertical="center"/>
    </xf>
    <xf numFmtId="0" fontId="2" fillId="0" borderId="18" xfId="9" quotePrefix="1" applyFont="1" applyBorder="1" applyAlignment="1">
      <alignment horizontal="center" vertical="center" wrapText="1"/>
    </xf>
    <xf numFmtId="168" fontId="20" fillId="0" borderId="18" xfId="9" applyNumberFormat="1" applyFont="1" applyBorder="1" applyAlignment="1">
      <alignment horizontal="right" vertical="center"/>
    </xf>
    <xf numFmtId="16" fontId="19" fillId="0" borderId="18" xfId="9" quotePrefix="1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/>
    </xf>
    <xf numFmtId="16" fontId="2" fillId="0" borderId="18" xfId="9" quotePrefix="1" applyNumberFormat="1" applyFont="1" applyBorder="1" applyAlignment="1">
      <alignment horizontal="center" vertical="center" wrapText="1"/>
    </xf>
    <xf numFmtId="0" fontId="16" fillId="0" borderId="18" xfId="9" quotePrefix="1" applyFont="1" applyBorder="1" applyAlignment="1">
      <alignment horizontal="center" vertical="center"/>
    </xf>
    <xf numFmtId="165" fontId="20" fillId="0" borderId="18" xfId="0" applyNumberFormat="1" applyFont="1" applyBorder="1" applyAlignment="1">
      <alignment vertical="center"/>
    </xf>
    <xf numFmtId="16" fontId="16" fillId="0" borderId="18" xfId="0" quotePrefix="1" applyNumberFormat="1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18" xfId="0" applyFont="1" applyBorder="1" applyAlignment="1">
      <alignment vertical="center" wrapText="1"/>
    </xf>
    <xf numFmtId="3" fontId="17" fillId="0" borderId="18" xfId="9" applyNumberFormat="1" applyFont="1" applyBorder="1" applyAlignment="1">
      <alignment horizontal="center" vertical="center"/>
    </xf>
    <xf numFmtId="0" fontId="17" fillId="0" borderId="18" xfId="9" applyFont="1" applyBorder="1" applyAlignment="1">
      <alignment horizontal="left" vertical="center" wrapText="1"/>
    </xf>
    <xf numFmtId="0" fontId="17" fillId="0" borderId="18" xfId="9" applyFont="1" applyBorder="1" applyAlignment="1">
      <alignment vertical="center"/>
    </xf>
    <xf numFmtId="0" fontId="42" fillId="0" borderId="18" xfId="9" applyFont="1" applyBorder="1" applyAlignment="1">
      <alignment horizontal="center" vertical="center"/>
    </xf>
    <xf numFmtId="1" fontId="18" fillId="6" borderId="18" xfId="0" quotePrefix="1" applyNumberFormat="1" applyFont="1" applyFill="1" applyBorder="1" applyAlignment="1">
      <alignment horizontal="center" vertical="center" wrapText="1"/>
    </xf>
    <xf numFmtId="2" fontId="28" fillId="6" borderId="18" xfId="0" applyNumberFormat="1" applyFont="1" applyFill="1" applyBorder="1" applyAlignment="1">
      <alignment vertical="center" wrapText="1"/>
    </xf>
    <xf numFmtId="1" fontId="18" fillId="6" borderId="18" xfId="0" applyNumberFormat="1" applyFont="1" applyFill="1" applyBorder="1" applyAlignment="1">
      <alignment horizontal="center" vertical="center" wrapText="1"/>
    </xf>
    <xf numFmtId="1" fontId="1" fillId="0" borderId="18" xfId="0" quotePrefix="1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1" fontId="17" fillId="0" borderId="1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vertical="center" wrapText="1"/>
    </xf>
    <xf numFmtId="16" fontId="17" fillId="0" borderId="18" xfId="0" quotePrefix="1" applyNumberFormat="1" applyFont="1" applyBorder="1" applyAlignment="1">
      <alignment horizontal="center" vertical="center"/>
    </xf>
    <xf numFmtId="165" fontId="17" fillId="0" borderId="18" xfId="0" applyNumberFormat="1" applyFont="1" applyBorder="1" applyAlignment="1">
      <alignment horizontal="center" vertical="center" wrapText="1"/>
    </xf>
    <xf numFmtId="0" fontId="19" fillId="6" borderId="18" xfId="0" quotePrefix="1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vertical="center"/>
    </xf>
    <xf numFmtId="0" fontId="12" fillId="0" borderId="18" xfId="0" applyFont="1" applyBorder="1" applyAlignment="1">
      <alignment vertical="center" wrapText="1"/>
    </xf>
    <xf numFmtId="0" fontId="20" fillId="0" borderId="18" xfId="0" applyFont="1" applyBorder="1" applyAlignment="1">
      <alignment horizontal="justify" vertical="center" wrapText="1"/>
    </xf>
    <xf numFmtId="1" fontId="20" fillId="0" borderId="18" xfId="0" applyNumberFormat="1" applyFont="1" applyBorder="1" applyAlignment="1">
      <alignment horizontal="center"/>
    </xf>
    <xf numFmtId="0" fontId="17" fillId="6" borderId="18" xfId="0" applyFont="1" applyFill="1" applyBorder="1" applyAlignment="1">
      <alignment horizontal="right" vertical="center"/>
    </xf>
    <xf numFmtId="167" fontId="17" fillId="6" borderId="18" xfId="0" applyNumberFormat="1" applyFont="1" applyFill="1" applyBorder="1" applyAlignment="1">
      <alignment horizontal="right" vertical="center"/>
    </xf>
    <xf numFmtId="1" fontId="18" fillId="5" borderId="18" xfId="0" quotePrefix="1" applyNumberFormat="1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vertical="center" wrapText="1"/>
    </xf>
    <xf numFmtId="0" fontId="8" fillId="0" borderId="18" xfId="0" applyFont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0" fontId="28" fillId="11" borderId="18" xfId="0" applyFont="1" applyFill="1" applyBorder="1" applyAlignment="1">
      <alignment horizontal="center" vertical="center" wrapText="1"/>
    </xf>
    <xf numFmtId="0" fontId="28" fillId="11" borderId="18" xfId="0" applyFont="1" applyFill="1" applyBorder="1" applyAlignment="1">
      <alignment vertical="center" wrapText="1"/>
    </xf>
    <xf numFmtId="0" fontId="38" fillId="11" borderId="18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right" vertical="center"/>
    </xf>
    <xf numFmtId="168" fontId="19" fillId="14" borderId="18" xfId="1" applyNumberFormat="1" applyFont="1" applyFill="1" applyBorder="1" applyAlignment="1">
      <alignment horizontal="right" vertical="center"/>
    </xf>
    <xf numFmtId="168" fontId="19" fillId="14" borderId="18" xfId="0" applyNumberFormat="1" applyFont="1" applyFill="1" applyBorder="1" applyAlignment="1">
      <alignment horizontal="right" vertical="center"/>
    </xf>
    <xf numFmtId="168" fontId="19" fillId="14" borderId="18" xfId="0" applyNumberFormat="1" applyFont="1" applyFill="1" applyBorder="1" applyAlignment="1">
      <alignment vertical="center"/>
    </xf>
    <xf numFmtId="168" fontId="19" fillId="14" borderId="2" xfId="0" applyNumberFormat="1" applyFont="1" applyFill="1" applyBorder="1" applyAlignment="1">
      <alignment vertical="center"/>
    </xf>
    <xf numFmtId="168" fontId="39" fillId="15" borderId="6" xfId="0" applyNumberFormat="1" applyFont="1" applyFill="1" applyBorder="1" applyAlignment="1">
      <alignment vertical="center"/>
    </xf>
    <xf numFmtId="0" fontId="48" fillId="11" borderId="0" xfId="0" applyFont="1" applyFill="1" applyAlignment="1">
      <alignment horizontal="left" vertical="center" wrapText="1"/>
    </xf>
  </cellXfs>
  <cellStyles count="13">
    <cellStyle name="Accent2 2 4" xfId="9" xr:uid="{00000000-0005-0000-0000-000000000000}"/>
    <cellStyle name="Comma" xfId="11" builtinId="3"/>
    <cellStyle name="Currency 10" xfId="10" xr:uid="{00000000-0005-0000-0000-000001000000}"/>
    <cellStyle name="Currency 3" xfId="8" xr:uid="{00000000-0005-0000-0000-000002000000}"/>
    <cellStyle name="Excel Built-in Normal" xfId="6" xr:uid="{00000000-0005-0000-0000-000003000000}"/>
    <cellStyle name="F4_ehitus" xfId="2" xr:uid="{00000000-0005-0000-0000-000004000000}"/>
    <cellStyle name="Normal" xfId="0" builtinId="0"/>
    <cellStyle name="Normal 2" xfId="4" xr:uid="{00000000-0005-0000-0000-000006000000}"/>
    <cellStyle name="Normal 27" xfId="5" xr:uid="{00000000-0005-0000-0000-000007000000}"/>
    <cellStyle name="Normal 3" xfId="7" xr:uid="{00000000-0005-0000-0000-000008000000}"/>
    <cellStyle name="Normal_Mahud_norkvool" xfId="3" xr:uid="{00000000-0005-0000-0000-000009000000}"/>
    <cellStyle name="Normal_Sheet1" xfId="1" xr:uid="{00000000-0005-0000-0000-00000A000000}"/>
    <cellStyle name="Percent" xfId="1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8" name="Text Box 1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9" name="Text Box 1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10" name="Text Box 1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11" name="Text Box 1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12" name="Text Box 15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13" name="Text Box 1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16" name="Text Box 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17" name="Text Box 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18" name="Text Box 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19" name="Text Box 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22" name="Text Box 9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23" name="Text Box 1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24" name="Text Box 1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167640</xdr:rowOff>
    </xdr:to>
    <xdr:sp macro="" textlink="">
      <xdr:nvSpPr>
        <xdr:cNvPr id="25" name="Text Box 1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28" name="Text Box 3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29" name="Text Box 4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30" name="Text Box 5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31" name="Text Box 6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34" name="Text Box 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36" name="Text Box 1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15</xdr:row>
      <xdr:rowOff>0</xdr:rowOff>
    </xdr:from>
    <xdr:to>
      <xdr:col>1</xdr:col>
      <xdr:colOff>320040</xdr:colOff>
      <xdr:row>15</xdr:row>
      <xdr:rowOff>190500</xdr:rowOff>
    </xdr:to>
    <xdr:sp macro="" textlink="">
      <xdr:nvSpPr>
        <xdr:cNvPr id="37" name="Text Box 1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866775" y="358425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702945</xdr:colOff>
      <xdr:row>15</xdr:row>
      <xdr:rowOff>93345</xdr:rowOff>
    </xdr:to>
    <xdr:sp macro="" textlink="">
      <xdr:nvSpPr>
        <xdr:cNvPr id="38" name="Text Box 13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0" y="358425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702945</xdr:colOff>
      <xdr:row>15</xdr:row>
      <xdr:rowOff>93345</xdr:rowOff>
    </xdr:to>
    <xdr:sp macro="" textlink="">
      <xdr:nvSpPr>
        <xdr:cNvPr id="39" name="Text Box 13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0" y="358425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702945</xdr:colOff>
      <xdr:row>15</xdr:row>
      <xdr:rowOff>93345</xdr:rowOff>
    </xdr:to>
    <xdr:sp macro="" textlink="">
      <xdr:nvSpPr>
        <xdr:cNvPr id="40" name="Text Box 13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0" y="358425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702945</xdr:colOff>
      <xdr:row>15</xdr:row>
      <xdr:rowOff>93345</xdr:rowOff>
    </xdr:to>
    <xdr:sp macro="" textlink="">
      <xdr:nvSpPr>
        <xdr:cNvPr id="41" name="Text Box 1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0" y="358425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702945</xdr:colOff>
      <xdr:row>15</xdr:row>
      <xdr:rowOff>93345</xdr:rowOff>
    </xdr:to>
    <xdr:sp macro="" textlink="">
      <xdr:nvSpPr>
        <xdr:cNvPr id="42" name="Text Box 13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0" y="358425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702945</xdr:colOff>
      <xdr:row>15</xdr:row>
      <xdr:rowOff>93345</xdr:rowOff>
    </xdr:to>
    <xdr:sp macro="" textlink="">
      <xdr:nvSpPr>
        <xdr:cNvPr id="43" name="Text Box 13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0" y="358425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815340</xdr:colOff>
      <xdr:row>15</xdr:row>
      <xdr:rowOff>93345</xdr:rowOff>
    </xdr:to>
    <xdr:sp macro="" textlink="">
      <xdr:nvSpPr>
        <xdr:cNvPr id="44" name="Text Box 1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0" y="3584257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815340</xdr:colOff>
      <xdr:row>15</xdr:row>
      <xdr:rowOff>93345</xdr:rowOff>
    </xdr:to>
    <xdr:sp macro="" textlink="">
      <xdr:nvSpPr>
        <xdr:cNvPr id="45" name="Text Box 13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0" y="3584257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2</xdr:row>
      <xdr:rowOff>0</xdr:rowOff>
    </xdr:from>
    <xdr:to>
      <xdr:col>2</xdr:col>
      <xdr:colOff>476250</xdr:colOff>
      <xdr:row>2</xdr:row>
      <xdr:rowOff>95250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086225" y="1024890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2</xdr:row>
      <xdr:rowOff>0</xdr:rowOff>
    </xdr:from>
    <xdr:to>
      <xdr:col>2</xdr:col>
      <xdr:colOff>438150</xdr:colOff>
      <xdr:row>2</xdr:row>
      <xdr:rowOff>53340</xdr:rowOff>
    </xdr:to>
    <xdr:sp macro="" textlink="">
      <xdr:nvSpPr>
        <xdr:cNvPr id="3" name="Text Box 1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4076700" y="1024890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2</xdr:row>
      <xdr:rowOff>0</xdr:rowOff>
    </xdr:from>
    <xdr:to>
      <xdr:col>2</xdr:col>
      <xdr:colOff>323850</xdr:colOff>
      <xdr:row>2</xdr:row>
      <xdr:rowOff>57150</xdr:rowOff>
    </xdr:to>
    <xdr:sp macro="" textlink="">
      <xdr:nvSpPr>
        <xdr:cNvPr id="4" name="Text Box 1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4076700" y="1024890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2</xdr:row>
      <xdr:rowOff>0</xdr:rowOff>
    </xdr:from>
    <xdr:to>
      <xdr:col>5</xdr:col>
      <xdr:colOff>361950</xdr:colOff>
      <xdr:row>2</xdr:row>
      <xdr:rowOff>53340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5905500" y="102489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323850</xdr:colOff>
      <xdr:row>2</xdr:row>
      <xdr:rowOff>93345</xdr:rowOff>
    </xdr:to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6934200" y="10248900"/>
          <a:ext cx="3238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9" name="Text Box 1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6410325" y="1024890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167640</xdr:colOff>
      <xdr:row>2</xdr:row>
      <xdr:rowOff>93345</xdr:rowOff>
    </xdr:to>
    <xdr:sp macro="" textlink="">
      <xdr:nvSpPr>
        <xdr:cNvPr id="10" name="Text Box 1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5010150" y="10248900"/>
          <a:ext cx="5334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3267075" y="1024890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323850</xdr:colOff>
      <xdr:row>2</xdr:row>
      <xdr:rowOff>93345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6934200" y="10248900"/>
          <a:ext cx="3238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167640</xdr:colOff>
      <xdr:row>2</xdr:row>
      <xdr:rowOff>93345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5010150" y="10248900"/>
          <a:ext cx="5334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3267075" y="1024890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16" name="Text Box 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17" name="Text Box 7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18" name="Text Box 8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19" name="Text Box 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21" name="Text Box 1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22" name="Text Box 12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23" name="Text Box 13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26" name="Text Box 16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29" name="Text Box 3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32" name="Text Box 6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35" name="Text Box 9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37" name="Text Box 1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167640</xdr:rowOff>
    </xdr:to>
    <xdr:sp macro="" textlink="">
      <xdr:nvSpPr>
        <xdr:cNvPr id="38" name="Text Box 12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42" name="Text Box 2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43" name="Text Box 3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44" name="Text Box 4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45" name="Text Box 5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46" name="Text Box 6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49" name="Text Box 9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50" name="Text Box 10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51" name="Text Box 1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36</xdr:row>
      <xdr:rowOff>0</xdr:rowOff>
    </xdr:from>
    <xdr:to>
      <xdr:col>1</xdr:col>
      <xdr:colOff>320040</xdr:colOff>
      <xdr:row>36</xdr:row>
      <xdr:rowOff>190500</xdr:rowOff>
    </xdr:to>
    <xdr:sp macro="" textlink="">
      <xdr:nvSpPr>
        <xdr:cNvPr id="52" name="Text Box 12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876300" y="580929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5</xdr:row>
      <xdr:rowOff>0</xdr:rowOff>
    </xdr:from>
    <xdr:to>
      <xdr:col>2</xdr:col>
      <xdr:colOff>400050</xdr:colOff>
      <xdr:row>5</xdr:row>
      <xdr:rowOff>76200</xdr:rowOff>
    </xdr:to>
    <xdr:sp macro="" textlink="">
      <xdr:nvSpPr>
        <xdr:cNvPr id="53" name="Text Box 10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4076700" y="11049000"/>
          <a:ext cx="4000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5</xdr:row>
      <xdr:rowOff>0</xdr:rowOff>
    </xdr:from>
    <xdr:to>
      <xdr:col>2</xdr:col>
      <xdr:colOff>285750</xdr:colOff>
      <xdr:row>5</xdr:row>
      <xdr:rowOff>95250</xdr:rowOff>
    </xdr:to>
    <xdr:sp macro="" textlink="">
      <xdr:nvSpPr>
        <xdr:cNvPr id="54" name="Text Box 15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4076700" y="11049000"/>
          <a:ext cx="2857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0" name="Text Box 6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2" name="Text Box 8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3" name="Text Box 9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4" name="Text Box 10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5" name="Text Box 11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6" name="Text Box 12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7" name="Text Box 13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0" name="Text Box 16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2" name="Text Box 2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3" name="Text Box 3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6" name="Text Box 6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" name="Text Box 2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9" name="Text Box 9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0" name="Text Box 10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1" name="Text Box 11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2" name="Text Box 12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4" name="Text Box 2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5" name="Text Box 3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8" name="Text Box 6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90" name="Text Box 2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91" name="Text Box 9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92" name="Text Box 10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93" name="Text Box 11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94" name="Text Box 12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876300" y="102489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4</xdr:row>
      <xdr:rowOff>0</xdr:rowOff>
    </xdr:from>
    <xdr:to>
      <xdr:col>2</xdr:col>
      <xdr:colOff>476250</xdr:colOff>
      <xdr:row>4</xdr:row>
      <xdr:rowOff>95250</xdr:rowOff>
    </xdr:to>
    <xdr:sp macro="" textlink="">
      <xdr:nvSpPr>
        <xdr:cNvPr id="97" name="Text Box 9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>
          <a:spLocks noChangeArrowheads="1"/>
        </xdr:cNvSpPr>
      </xdr:nvSpPr>
      <xdr:spPr bwMode="auto">
        <a:xfrm>
          <a:off x="4086225" y="1066800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4</xdr:row>
      <xdr:rowOff>0</xdr:rowOff>
    </xdr:from>
    <xdr:to>
      <xdr:col>2</xdr:col>
      <xdr:colOff>438150</xdr:colOff>
      <xdr:row>4</xdr:row>
      <xdr:rowOff>53340</xdr:rowOff>
    </xdr:to>
    <xdr:sp macro="" textlink="">
      <xdr:nvSpPr>
        <xdr:cNvPr id="98" name="Text Box 10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>
          <a:spLocks noChangeArrowheads="1"/>
        </xdr:cNvSpPr>
      </xdr:nvSpPr>
      <xdr:spPr bwMode="auto">
        <a:xfrm>
          <a:off x="4076700" y="1066800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4</xdr:row>
      <xdr:rowOff>0</xdr:rowOff>
    </xdr:from>
    <xdr:to>
      <xdr:col>2</xdr:col>
      <xdr:colOff>323850</xdr:colOff>
      <xdr:row>4</xdr:row>
      <xdr:rowOff>57150</xdr:rowOff>
    </xdr:to>
    <xdr:sp macro="" textlink="">
      <xdr:nvSpPr>
        <xdr:cNvPr id="99" name="Text Box 15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>
          <a:spLocks noChangeArrowheads="1"/>
        </xdr:cNvSpPr>
      </xdr:nvSpPr>
      <xdr:spPr bwMode="auto">
        <a:xfrm>
          <a:off x="4076700" y="1066800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4</xdr:row>
      <xdr:rowOff>0</xdr:rowOff>
    </xdr:from>
    <xdr:to>
      <xdr:col>5</xdr:col>
      <xdr:colOff>361950</xdr:colOff>
      <xdr:row>4</xdr:row>
      <xdr:rowOff>53340</xdr:rowOff>
    </xdr:to>
    <xdr:sp macro="" textlink="">
      <xdr:nvSpPr>
        <xdr:cNvPr id="100" name="Text Box 12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>
          <a:spLocks noChangeArrowheads="1"/>
        </xdr:cNvSpPr>
      </xdr:nvSpPr>
      <xdr:spPr bwMode="auto">
        <a:xfrm>
          <a:off x="5905500" y="106680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323850</xdr:colOff>
      <xdr:row>2</xdr:row>
      <xdr:rowOff>53340</xdr:rowOff>
    </xdr:to>
    <xdr:sp macro="" textlink="">
      <xdr:nvSpPr>
        <xdr:cNvPr id="101" name="Text Box 12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 txBox="1">
          <a:spLocks noChangeArrowheads="1"/>
        </xdr:cNvSpPr>
      </xdr:nvSpPr>
      <xdr:spPr bwMode="auto">
        <a:xfrm>
          <a:off x="6934200" y="102489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55245</xdr:colOff>
      <xdr:row>2</xdr:row>
      <xdr:rowOff>93345</xdr:rowOff>
    </xdr:to>
    <xdr:sp macro="" textlink="">
      <xdr:nvSpPr>
        <xdr:cNvPr id="102" name="Text Box 12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 txBox="1">
          <a:spLocks noChangeArrowheads="1"/>
        </xdr:cNvSpPr>
      </xdr:nvSpPr>
      <xdr:spPr bwMode="auto">
        <a:xfrm>
          <a:off x="6934200" y="1024890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55245</xdr:colOff>
      <xdr:row>2</xdr:row>
      <xdr:rowOff>93345</xdr:rowOff>
    </xdr:to>
    <xdr:sp macro="" textlink="">
      <xdr:nvSpPr>
        <xdr:cNvPr id="103" name="Text Box 12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>
          <a:spLocks noChangeArrowheads="1"/>
        </xdr:cNvSpPr>
      </xdr:nvSpPr>
      <xdr:spPr bwMode="auto">
        <a:xfrm>
          <a:off x="6934200" y="1024890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323850</xdr:colOff>
      <xdr:row>4</xdr:row>
      <xdr:rowOff>53340</xdr:rowOff>
    </xdr:to>
    <xdr:sp macro="" textlink="">
      <xdr:nvSpPr>
        <xdr:cNvPr id="104" name="Text Box 12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>
          <a:spLocks noChangeArrowheads="1"/>
        </xdr:cNvSpPr>
      </xdr:nvSpPr>
      <xdr:spPr bwMode="auto">
        <a:xfrm>
          <a:off x="6934200" y="106680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323850</xdr:colOff>
      <xdr:row>2</xdr:row>
      <xdr:rowOff>53340</xdr:rowOff>
    </xdr:to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>
          <a:spLocks noChangeArrowheads="1"/>
        </xdr:cNvSpPr>
      </xdr:nvSpPr>
      <xdr:spPr bwMode="auto">
        <a:xfrm>
          <a:off x="6934200" y="102489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323850</xdr:colOff>
      <xdr:row>4</xdr:row>
      <xdr:rowOff>53340</xdr:rowOff>
    </xdr:to>
    <xdr:sp macro="" textlink="">
      <xdr:nvSpPr>
        <xdr:cNvPr id="106" name="Text Box 12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>
          <a:spLocks noChangeArrowheads="1"/>
        </xdr:cNvSpPr>
      </xdr:nvSpPr>
      <xdr:spPr bwMode="auto">
        <a:xfrm>
          <a:off x="6934200" y="106680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323850</xdr:colOff>
      <xdr:row>4</xdr:row>
      <xdr:rowOff>53340</xdr:rowOff>
    </xdr:to>
    <xdr:sp macro="" textlink="">
      <xdr:nvSpPr>
        <xdr:cNvPr id="107" name="Text Box 12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 txBox="1">
          <a:spLocks noChangeArrowheads="1"/>
        </xdr:cNvSpPr>
      </xdr:nvSpPr>
      <xdr:spPr bwMode="auto">
        <a:xfrm>
          <a:off x="6934200" y="106680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1</xdr:col>
      <xdr:colOff>647700</xdr:colOff>
      <xdr:row>36</xdr:row>
      <xdr:rowOff>93345</xdr:rowOff>
    </xdr:to>
    <xdr:sp macro="" textlink="">
      <xdr:nvSpPr>
        <xdr:cNvPr id="108" name="Text Box 13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 txBox="1">
          <a:spLocks noChangeArrowheads="1"/>
        </xdr:cNvSpPr>
      </xdr:nvSpPr>
      <xdr:spPr bwMode="auto">
        <a:xfrm>
          <a:off x="0" y="57873900"/>
          <a:ext cx="13525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1</xdr:col>
      <xdr:colOff>647700</xdr:colOff>
      <xdr:row>36</xdr:row>
      <xdr:rowOff>93345</xdr:rowOff>
    </xdr:to>
    <xdr:sp macro="" textlink="">
      <xdr:nvSpPr>
        <xdr:cNvPr id="109" name="Text Box 13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 txBox="1">
          <a:spLocks noChangeArrowheads="1"/>
        </xdr:cNvSpPr>
      </xdr:nvSpPr>
      <xdr:spPr bwMode="auto">
        <a:xfrm>
          <a:off x="0" y="57873900"/>
          <a:ext cx="13525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1</xdr:col>
      <xdr:colOff>647700</xdr:colOff>
      <xdr:row>36</xdr:row>
      <xdr:rowOff>93345</xdr:rowOff>
    </xdr:to>
    <xdr:sp macro="" textlink="">
      <xdr:nvSpPr>
        <xdr:cNvPr id="110" name="Text Box 13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 txBox="1">
          <a:spLocks noChangeArrowheads="1"/>
        </xdr:cNvSpPr>
      </xdr:nvSpPr>
      <xdr:spPr bwMode="auto">
        <a:xfrm>
          <a:off x="0" y="57873900"/>
          <a:ext cx="13525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1</xdr:col>
      <xdr:colOff>647700</xdr:colOff>
      <xdr:row>36</xdr:row>
      <xdr:rowOff>93345</xdr:rowOff>
    </xdr:to>
    <xdr:sp macro="" textlink="">
      <xdr:nvSpPr>
        <xdr:cNvPr id="111" name="Text Box 13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 txBox="1">
          <a:spLocks noChangeArrowheads="1"/>
        </xdr:cNvSpPr>
      </xdr:nvSpPr>
      <xdr:spPr bwMode="auto">
        <a:xfrm>
          <a:off x="0" y="57873900"/>
          <a:ext cx="13525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1</xdr:col>
      <xdr:colOff>647700</xdr:colOff>
      <xdr:row>36</xdr:row>
      <xdr:rowOff>93345</xdr:rowOff>
    </xdr:to>
    <xdr:sp macro="" textlink="">
      <xdr:nvSpPr>
        <xdr:cNvPr id="112" name="Text Box 13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 txBox="1">
          <a:spLocks noChangeArrowheads="1"/>
        </xdr:cNvSpPr>
      </xdr:nvSpPr>
      <xdr:spPr bwMode="auto">
        <a:xfrm>
          <a:off x="0" y="57873900"/>
          <a:ext cx="13525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1</xdr:col>
      <xdr:colOff>647700</xdr:colOff>
      <xdr:row>36</xdr:row>
      <xdr:rowOff>93345</xdr:rowOff>
    </xdr:to>
    <xdr:sp macro="" textlink="">
      <xdr:nvSpPr>
        <xdr:cNvPr id="113" name="Text Box 13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 txBox="1">
          <a:spLocks noChangeArrowheads="1"/>
        </xdr:cNvSpPr>
      </xdr:nvSpPr>
      <xdr:spPr bwMode="auto">
        <a:xfrm>
          <a:off x="0" y="57873900"/>
          <a:ext cx="13525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5</xdr:row>
      <xdr:rowOff>0</xdr:rowOff>
    </xdr:from>
    <xdr:to>
      <xdr:col>2</xdr:col>
      <xdr:colOff>400050</xdr:colOff>
      <xdr:row>5</xdr:row>
      <xdr:rowOff>76200</xdr:rowOff>
    </xdr:to>
    <xdr:sp macro="" textlink="">
      <xdr:nvSpPr>
        <xdr:cNvPr id="114" name="Text Box 10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 txBox="1">
          <a:spLocks noChangeArrowheads="1"/>
        </xdr:cNvSpPr>
      </xdr:nvSpPr>
      <xdr:spPr bwMode="auto">
        <a:xfrm>
          <a:off x="4076700" y="11277600"/>
          <a:ext cx="4000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5</xdr:row>
      <xdr:rowOff>0</xdr:rowOff>
    </xdr:from>
    <xdr:to>
      <xdr:col>2</xdr:col>
      <xdr:colOff>285750</xdr:colOff>
      <xdr:row>5</xdr:row>
      <xdr:rowOff>95250</xdr:rowOff>
    </xdr:to>
    <xdr:sp macro="" textlink="">
      <xdr:nvSpPr>
        <xdr:cNvPr id="115" name="Text Box 15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>
          <a:spLocks noChangeArrowheads="1"/>
        </xdr:cNvSpPr>
      </xdr:nvSpPr>
      <xdr:spPr bwMode="auto">
        <a:xfrm>
          <a:off x="4076700" y="11277600"/>
          <a:ext cx="2857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2</xdr:row>
      <xdr:rowOff>0</xdr:rowOff>
    </xdr:from>
    <xdr:to>
      <xdr:col>2</xdr:col>
      <xdr:colOff>476250</xdr:colOff>
      <xdr:row>2</xdr:row>
      <xdr:rowOff>95250</xdr:rowOff>
    </xdr:to>
    <xdr:sp macro="" textlink="">
      <xdr:nvSpPr>
        <xdr:cNvPr id="238" name="Text Box 9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>
          <a:spLocks noChangeArrowheads="1"/>
        </xdr:cNvSpPr>
      </xdr:nvSpPr>
      <xdr:spPr bwMode="auto">
        <a:xfrm>
          <a:off x="4086225" y="74295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2</xdr:row>
      <xdr:rowOff>0</xdr:rowOff>
    </xdr:from>
    <xdr:to>
      <xdr:col>2</xdr:col>
      <xdr:colOff>438150</xdr:colOff>
      <xdr:row>2</xdr:row>
      <xdr:rowOff>53340</xdr:rowOff>
    </xdr:to>
    <xdr:sp macro="" textlink="">
      <xdr:nvSpPr>
        <xdr:cNvPr id="239" name="Text Box 10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>
          <a:spLocks noChangeArrowheads="1"/>
        </xdr:cNvSpPr>
      </xdr:nvSpPr>
      <xdr:spPr bwMode="auto">
        <a:xfrm>
          <a:off x="4076700" y="74295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2</xdr:row>
      <xdr:rowOff>0</xdr:rowOff>
    </xdr:from>
    <xdr:to>
      <xdr:col>2</xdr:col>
      <xdr:colOff>323850</xdr:colOff>
      <xdr:row>2</xdr:row>
      <xdr:rowOff>57150</xdr:rowOff>
    </xdr:to>
    <xdr:sp macro="" textlink="">
      <xdr:nvSpPr>
        <xdr:cNvPr id="240" name="Text Box 15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>
          <a:spLocks noChangeArrowheads="1"/>
        </xdr:cNvSpPr>
      </xdr:nvSpPr>
      <xdr:spPr bwMode="auto">
        <a:xfrm>
          <a:off x="4076700" y="74295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2</xdr:row>
      <xdr:rowOff>0</xdr:rowOff>
    </xdr:from>
    <xdr:to>
      <xdr:col>5</xdr:col>
      <xdr:colOff>361950</xdr:colOff>
      <xdr:row>2</xdr:row>
      <xdr:rowOff>53340</xdr:rowOff>
    </xdr:to>
    <xdr:sp macro="" textlink="">
      <xdr:nvSpPr>
        <xdr:cNvPr id="241" name="Text Box 12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>
          <a:spLocks noChangeArrowheads="1"/>
        </xdr:cNvSpPr>
      </xdr:nvSpPr>
      <xdr:spPr bwMode="auto">
        <a:xfrm>
          <a:off x="5905500" y="74295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42" name="Text Box 12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>
          <a:spLocks noChangeArrowheads="1"/>
        </xdr:cNvSpPr>
      </xdr:nvSpPr>
      <xdr:spPr bwMode="auto">
        <a:xfrm>
          <a:off x="6410325" y="7534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320040</xdr:colOff>
      <xdr:row>2</xdr:row>
      <xdr:rowOff>93345</xdr:rowOff>
    </xdr:to>
    <xdr:sp macro="" textlink="">
      <xdr:nvSpPr>
        <xdr:cNvPr id="243" name="Text Box 12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>
          <a:spLocks noChangeArrowheads="1"/>
        </xdr:cNvSpPr>
      </xdr:nvSpPr>
      <xdr:spPr bwMode="auto">
        <a:xfrm>
          <a:off x="5010150" y="7534275"/>
          <a:ext cx="5334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244" name="Text Box 12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>
          <a:spLocks noChangeArrowheads="1"/>
        </xdr:cNvSpPr>
      </xdr:nvSpPr>
      <xdr:spPr bwMode="auto">
        <a:xfrm>
          <a:off x="3267075" y="75342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45" name="Text Box 12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>
          <a:spLocks noChangeArrowheads="1"/>
        </xdr:cNvSpPr>
      </xdr:nvSpPr>
      <xdr:spPr bwMode="auto">
        <a:xfrm>
          <a:off x="6410325" y="7534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320040</xdr:colOff>
      <xdr:row>2</xdr:row>
      <xdr:rowOff>93345</xdr:rowOff>
    </xdr:to>
    <xdr:sp macro="" textlink="">
      <xdr:nvSpPr>
        <xdr:cNvPr id="246" name="Text Box 12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>
          <a:spLocks noChangeArrowheads="1"/>
        </xdr:cNvSpPr>
      </xdr:nvSpPr>
      <xdr:spPr bwMode="auto">
        <a:xfrm>
          <a:off x="5010150" y="7534275"/>
          <a:ext cx="5334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247" name="Text Box 12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>
          <a:spLocks noChangeArrowheads="1"/>
        </xdr:cNvSpPr>
      </xdr:nvSpPr>
      <xdr:spPr bwMode="auto">
        <a:xfrm>
          <a:off x="3267075" y="75342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49" name="Text Box 5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0" name="Text Box 6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1" name="Text Box 7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2" name="Text Box 8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3" name="Text Box 9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4" name="Text Box 10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5" name="Text Box 11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6" name="Text Box 12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7" name="Text Box 13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8" name="Text Box 14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59" name="Text Box 15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0" name="Text Box 16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2" name="Text Box 2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3" name="Text Box 3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4" name="Text Box 4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5" name="Text Box 5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6" name="Text Box 6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8" name="Text Box 2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69" name="Text Box 9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0" name="Text Box 10">
          <a:extLst>
            <a:ext uri="{FF2B5EF4-FFF2-40B4-BE49-F238E27FC236}">
              <a16:creationId xmlns:a16="http://schemas.microsoft.com/office/drawing/2014/main" id="{00000000-0008-0000-0100-00000E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1" name="Text Box 11">
          <a:extLst>
            <a:ext uri="{FF2B5EF4-FFF2-40B4-BE49-F238E27FC236}">
              <a16:creationId xmlns:a16="http://schemas.microsoft.com/office/drawing/2014/main" id="{00000000-0008-0000-0100-00000F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2" name="Text Box 12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4" name="Text Box 2">
          <a:extLst>
            <a:ext uri="{FF2B5EF4-FFF2-40B4-BE49-F238E27FC236}">
              <a16:creationId xmlns:a16="http://schemas.microsoft.com/office/drawing/2014/main" id="{00000000-0008-0000-0100-000012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5" name="Text Box 3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6" name="Text Box 4">
          <a:extLst>
            <a:ext uri="{FF2B5EF4-FFF2-40B4-BE49-F238E27FC236}">
              <a16:creationId xmlns:a16="http://schemas.microsoft.com/office/drawing/2014/main" id="{00000000-0008-0000-0100-000014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7" name="Text Box 5">
          <a:extLst>
            <a:ext uri="{FF2B5EF4-FFF2-40B4-BE49-F238E27FC236}">
              <a16:creationId xmlns:a16="http://schemas.microsoft.com/office/drawing/2014/main" id="{00000000-0008-0000-0100-000015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8" name="Text Box 6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80" name="Text Box 2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81" name="Text Box 9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82" name="Text Box 10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83" name="Text Box 11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284" name="Text Box 12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 txBox="1">
          <a:spLocks noChangeArrowheads="1"/>
        </xdr:cNvSpPr>
      </xdr:nvSpPr>
      <xdr:spPr bwMode="auto">
        <a:xfrm>
          <a:off x="876300" y="94583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85" name="Text Box 12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 txBox="1">
          <a:spLocks noChangeArrowheads="1"/>
        </xdr:cNvSpPr>
      </xdr:nvSpPr>
      <xdr:spPr bwMode="auto">
        <a:xfrm>
          <a:off x="6410325" y="77247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86" name="Text Box 12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 txBox="1">
          <a:spLocks noChangeArrowheads="1"/>
        </xdr:cNvSpPr>
      </xdr:nvSpPr>
      <xdr:spPr bwMode="auto">
        <a:xfrm>
          <a:off x="6410325" y="77247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87" name="Text Box 12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 txBox="1">
          <a:spLocks noChangeArrowheads="1"/>
        </xdr:cNvSpPr>
      </xdr:nvSpPr>
      <xdr:spPr bwMode="auto">
        <a:xfrm>
          <a:off x="6410325" y="7915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88" name="Text Box 12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 txBox="1">
          <a:spLocks noChangeArrowheads="1"/>
        </xdr:cNvSpPr>
      </xdr:nvSpPr>
      <xdr:spPr bwMode="auto">
        <a:xfrm>
          <a:off x="6410325" y="7915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89" name="Text Box 12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 txBox="1">
          <a:spLocks noChangeArrowheads="1"/>
        </xdr:cNvSpPr>
      </xdr:nvSpPr>
      <xdr:spPr bwMode="auto">
        <a:xfrm>
          <a:off x="6410325" y="81057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90" name="Text Box 12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 txBox="1">
          <a:spLocks noChangeArrowheads="1"/>
        </xdr:cNvSpPr>
      </xdr:nvSpPr>
      <xdr:spPr bwMode="auto">
        <a:xfrm>
          <a:off x="6410325" y="81057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91" name="Text Box 12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 txBox="1">
          <a:spLocks noChangeArrowheads="1"/>
        </xdr:cNvSpPr>
      </xdr:nvSpPr>
      <xdr:spPr bwMode="auto">
        <a:xfrm>
          <a:off x="6410325" y="8296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92" name="Text Box 12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 txBox="1">
          <a:spLocks noChangeArrowheads="1"/>
        </xdr:cNvSpPr>
      </xdr:nvSpPr>
      <xdr:spPr bwMode="auto">
        <a:xfrm>
          <a:off x="6410325" y="8296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93" name="Text Box 1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SpPr txBox="1">
          <a:spLocks noChangeArrowheads="1"/>
        </xdr:cNvSpPr>
      </xdr:nvSpPr>
      <xdr:spPr bwMode="auto">
        <a:xfrm>
          <a:off x="6410325" y="868680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294" name="Text Box 12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 txBox="1">
          <a:spLocks noChangeArrowheads="1"/>
        </xdr:cNvSpPr>
      </xdr:nvSpPr>
      <xdr:spPr bwMode="auto">
        <a:xfrm>
          <a:off x="6410325" y="868680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295" name="Text Box 12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 txBox="1">
          <a:spLocks noChangeArrowheads="1"/>
        </xdr:cNvSpPr>
      </xdr:nvSpPr>
      <xdr:spPr bwMode="auto">
        <a:xfrm>
          <a:off x="3267075" y="7724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296" name="Text Box 12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 txBox="1">
          <a:spLocks noChangeArrowheads="1"/>
        </xdr:cNvSpPr>
      </xdr:nvSpPr>
      <xdr:spPr bwMode="auto">
        <a:xfrm>
          <a:off x="3267075" y="7724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320040</xdr:colOff>
      <xdr:row>2</xdr:row>
      <xdr:rowOff>93345</xdr:rowOff>
    </xdr:to>
    <xdr:sp macro="" textlink="">
      <xdr:nvSpPr>
        <xdr:cNvPr id="297" name="Text Box 12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 txBox="1">
          <a:spLocks noChangeArrowheads="1"/>
        </xdr:cNvSpPr>
      </xdr:nvSpPr>
      <xdr:spPr bwMode="auto">
        <a:xfrm>
          <a:off x="5010150" y="7724775"/>
          <a:ext cx="5334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320040</xdr:colOff>
      <xdr:row>2</xdr:row>
      <xdr:rowOff>93345</xdr:rowOff>
    </xdr:to>
    <xdr:sp macro="" textlink="">
      <xdr:nvSpPr>
        <xdr:cNvPr id="298" name="Text Box 12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 txBox="1">
          <a:spLocks noChangeArrowheads="1"/>
        </xdr:cNvSpPr>
      </xdr:nvSpPr>
      <xdr:spPr bwMode="auto">
        <a:xfrm>
          <a:off x="5010150" y="7724775"/>
          <a:ext cx="5334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2</xdr:row>
      <xdr:rowOff>0</xdr:rowOff>
    </xdr:from>
    <xdr:to>
      <xdr:col>2</xdr:col>
      <xdr:colOff>476250</xdr:colOff>
      <xdr:row>2</xdr:row>
      <xdr:rowOff>95250</xdr:rowOff>
    </xdr:to>
    <xdr:sp macro="" textlink="">
      <xdr:nvSpPr>
        <xdr:cNvPr id="718" name="Text Box 9">
          <a:extLst>
            <a:ext uri="{FF2B5EF4-FFF2-40B4-BE49-F238E27FC236}">
              <a16:creationId xmlns:a16="http://schemas.microsoft.com/office/drawing/2014/main" id="{00000000-0008-0000-0100-0000CE020000}"/>
            </a:ext>
          </a:extLst>
        </xdr:cNvPr>
        <xdr:cNvSpPr txBox="1">
          <a:spLocks noChangeArrowheads="1"/>
        </xdr:cNvSpPr>
      </xdr:nvSpPr>
      <xdr:spPr bwMode="auto">
        <a:xfrm>
          <a:off x="3514725" y="40005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2</xdr:row>
      <xdr:rowOff>0</xdr:rowOff>
    </xdr:from>
    <xdr:to>
      <xdr:col>2</xdr:col>
      <xdr:colOff>438150</xdr:colOff>
      <xdr:row>2</xdr:row>
      <xdr:rowOff>53340</xdr:rowOff>
    </xdr:to>
    <xdr:sp macro="" textlink="">
      <xdr:nvSpPr>
        <xdr:cNvPr id="719" name="Text Box 10">
          <a:extLst>
            <a:ext uri="{FF2B5EF4-FFF2-40B4-BE49-F238E27FC236}">
              <a16:creationId xmlns:a16="http://schemas.microsoft.com/office/drawing/2014/main" id="{00000000-0008-0000-0100-0000CF020000}"/>
            </a:ext>
          </a:extLst>
        </xdr:cNvPr>
        <xdr:cNvSpPr txBox="1">
          <a:spLocks noChangeArrowheads="1"/>
        </xdr:cNvSpPr>
      </xdr:nvSpPr>
      <xdr:spPr bwMode="auto">
        <a:xfrm>
          <a:off x="3505200" y="40005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2</xdr:row>
      <xdr:rowOff>0</xdr:rowOff>
    </xdr:from>
    <xdr:to>
      <xdr:col>2</xdr:col>
      <xdr:colOff>323850</xdr:colOff>
      <xdr:row>2</xdr:row>
      <xdr:rowOff>57150</xdr:rowOff>
    </xdr:to>
    <xdr:sp macro="" textlink="">
      <xdr:nvSpPr>
        <xdr:cNvPr id="720" name="Text Box 15">
          <a:extLst>
            <a:ext uri="{FF2B5EF4-FFF2-40B4-BE49-F238E27FC236}">
              <a16:creationId xmlns:a16="http://schemas.microsoft.com/office/drawing/2014/main" id="{00000000-0008-0000-0100-0000D0020000}"/>
            </a:ext>
          </a:extLst>
        </xdr:cNvPr>
        <xdr:cNvSpPr txBox="1">
          <a:spLocks noChangeArrowheads="1"/>
        </xdr:cNvSpPr>
      </xdr:nvSpPr>
      <xdr:spPr bwMode="auto">
        <a:xfrm>
          <a:off x="3505200" y="40005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2</xdr:row>
      <xdr:rowOff>0</xdr:rowOff>
    </xdr:from>
    <xdr:to>
      <xdr:col>5</xdr:col>
      <xdr:colOff>361950</xdr:colOff>
      <xdr:row>2</xdr:row>
      <xdr:rowOff>53340</xdr:rowOff>
    </xdr:to>
    <xdr:sp macro="" textlink="">
      <xdr:nvSpPr>
        <xdr:cNvPr id="721" name="Text Box 12">
          <a:extLst>
            <a:ext uri="{FF2B5EF4-FFF2-40B4-BE49-F238E27FC236}">
              <a16:creationId xmlns:a16="http://schemas.microsoft.com/office/drawing/2014/main" id="{00000000-0008-0000-0100-0000D1020000}"/>
            </a:ext>
          </a:extLst>
        </xdr:cNvPr>
        <xdr:cNvSpPr txBox="1">
          <a:spLocks noChangeArrowheads="1"/>
        </xdr:cNvSpPr>
      </xdr:nvSpPr>
      <xdr:spPr bwMode="auto">
        <a:xfrm>
          <a:off x="5419725" y="40005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0</xdr:rowOff>
    </xdr:from>
    <xdr:to>
      <xdr:col>8</xdr:col>
      <xdr:colOff>323850</xdr:colOff>
      <xdr:row>2</xdr:row>
      <xdr:rowOff>93345</xdr:rowOff>
    </xdr:to>
    <xdr:sp macro="" textlink="">
      <xdr:nvSpPr>
        <xdr:cNvPr id="722" name="Text Box 12">
          <a:extLst>
            <a:ext uri="{FF2B5EF4-FFF2-40B4-BE49-F238E27FC236}">
              <a16:creationId xmlns:a16="http://schemas.microsoft.com/office/drawing/2014/main" id="{00000000-0008-0000-0100-0000D2020000}"/>
            </a:ext>
          </a:extLst>
        </xdr:cNvPr>
        <xdr:cNvSpPr txBox="1">
          <a:spLocks noChangeArrowheads="1"/>
        </xdr:cNvSpPr>
      </xdr:nvSpPr>
      <xdr:spPr bwMode="auto">
        <a:xfrm>
          <a:off x="6438900" y="400050"/>
          <a:ext cx="3238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723" name="Text Box 12">
          <a:extLst>
            <a:ext uri="{FF2B5EF4-FFF2-40B4-BE49-F238E27FC236}">
              <a16:creationId xmlns:a16="http://schemas.microsoft.com/office/drawing/2014/main" id="{00000000-0008-0000-0100-0000D302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360045</xdr:colOff>
      <xdr:row>2</xdr:row>
      <xdr:rowOff>93345</xdr:rowOff>
    </xdr:to>
    <xdr:sp macro="" textlink="">
      <xdr:nvSpPr>
        <xdr:cNvPr id="724" name="Text Box 12">
          <a:extLst>
            <a:ext uri="{FF2B5EF4-FFF2-40B4-BE49-F238E27FC236}">
              <a16:creationId xmlns:a16="http://schemas.microsoft.com/office/drawing/2014/main" id="{00000000-0008-0000-0100-0000D4020000}"/>
            </a:ext>
          </a:extLst>
        </xdr:cNvPr>
        <xdr:cNvSpPr txBox="1">
          <a:spLocks noChangeArrowheads="1"/>
        </xdr:cNvSpPr>
      </xdr:nvSpPr>
      <xdr:spPr bwMode="auto">
        <a:xfrm>
          <a:off x="4505325" y="400050"/>
          <a:ext cx="514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725" name="Text Box 12">
          <a:extLst>
            <a:ext uri="{FF2B5EF4-FFF2-40B4-BE49-F238E27FC236}">
              <a16:creationId xmlns:a16="http://schemas.microsoft.com/office/drawing/2014/main" id="{00000000-0008-0000-0100-0000D5020000}"/>
            </a:ext>
          </a:extLst>
        </xdr:cNvPr>
        <xdr:cNvSpPr txBox="1">
          <a:spLocks noChangeArrowheads="1"/>
        </xdr:cNvSpPr>
      </xdr:nvSpPr>
      <xdr:spPr bwMode="auto">
        <a:xfrm>
          <a:off x="335280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0</xdr:rowOff>
    </xdr:from>
    <xdr:to>
      <xdr:col>8</xdr:col>
      <xdr:colOff>323850</xdr:colOff>
      <xdr:row>2</xdr:row>
      <xdr:rowOff>93345</xdr:rowOff>
    </xdr:to>
    <xdr:sp macro="" textlink="">
      <xdr:nvSpPr>
        <xdr:cNvPr id="726" name="Text Box 12">
          <a:extLst>
            <a:ext uri="{FF2B5EF4-FFF2-40B4-BE49-F238E27FC236}">
              <a16:creationId xmlns:a16="http://schemas.microsoft.com/office/drawing/2014/main" id="{00000000-0008-0000-0100-0000D6020000}"/>
            </a:ext>
          </a:extLst>
        </xdr:cNvPr>
        <xdr:cNvSpPr txBox="1">
          <a:spLocks noChangeArrowheads="1"/>
        </xdr:cNvSpPr>
      </xdr:nvSpPr>
      <xdr:spPr bwMode="auto">
        <a:xfrm>
          <a:off x="6438900" y="400050"/>
          <a:ext cx="3238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360045</xdr:colOff>
      <xdr:row>2</xdr:row>
      <xdr:rowOff>93345</xdr:rowOff>
    </xdr:to>
    <xdr:sp macro="" textlink="">
      <xdr:nvSpPr>
        <xdr:cNvPr id="727" name="Text Box 12">
          <a:extLst>
            <a:ext uri="{FF2B5EF4-FFF2-40B4-BE49-F238E27FC236}">
              <a16:creationId xmlns:a16="http://schemas.microsoft.com/office/drawing/2014/main" id="{00000000-0008-0000-0100-0000D7020000}"/>
            </a:ext>
          </a:extLst>
        </xdr:cNvPr>
        <xdr:cNvSpPr txBox="1">
          <a:spLocks noChangeArrowheads="1"/>
        </xdr:cNvSpPr>
      </xdr:nvSpPr>
      <xdr:spPr bwMode="auto">
        <a:xfrm>
          <a:off x="4505325" y="400050"/>
          <a:ext cx="514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728" name="Text Box 12">
          <a:extLst>
            <a:ext uri="{FF2B5EF4-FFF2-40B4-BE49-F238E27FC236}">
              <a16:creationId xmlns:a16="http://schemas.microsoft.com/office/drawing/2014/main" id="{00000000-0008-0000-0100-0000D8020000}"/>
            </a:ext>
          </a:extLst>
        </xdr:cNvPr>
        <xdr:cNvSpPr txBox="1">
          <a:spLocks noChangeArrowheads="1"/>
        </xdr:cNvSpPr>
      </xdr:nvSpPr>
      <xdr:spPr bwMode="auto">
        <a:xfrm>
          <a:off x="335280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29" name="Text Box 5">
          <a:extLst>
            <a:ext uri="{FF2B5EF4-FFF2-40B4-BE49-F238E27FC236}">
              <a16:creationId xmlns:a16="http://schemas.microsoft.com/office/drawing/2014/main" id="{00000000-0008-0000-0100-0000D9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0" name="Text Box 6">
          <a:extLst>
            <a:ext uri="{FF2B5EF4-FFF2-40B4-BE49-F238E27FC236}">
              <a16:creationId xmlns:a16="http://schemas.microsoft.com/office/drawing/2014/main" id="{00000000-0008-0000-0100-0000DA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1" name="Text Box 7">
          <a:extLst>
            <a:ext uri="{FF2B5EF4-FFF2-40B4-BE49-F238E27FC236}">
              <a16:creationId xmlns:a16="http://schemas.microsoft.com/office/drawing/2014/main" id="{00000000-0008-0000-0100-0000DB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2" name="Text Box 8">
          <a:extLst>
            <a:ext uri="{FF2B5EF4-FFF2-40B4-BE49-F238E27FC236}">
              <a16:creationId xmlns:a16="http://schemas.microsoft.com/office/drawing/2014/main" id="{00000000-0008-0000-0100-0000DC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3" name="Text Box 9">
          <a:extLst>
            <a:ext uri="{FF2B5EF4-FFF2-40B4-BE49-F238E27FC236}">
              <a16:creationId xmlns:a16="http://schemas.microsoft.com/office/drawing/2014/main" id="{00000000-0008-0000-0100-0000DD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4" name="Text Box 10">
          <a:extLst>
            <a:ext uri="{FF2B5EF4-FFF2-40B4-BE49-F238E27FC236}">
              <a16:creationId xmlns:a16="http://schemas.microsoft.com/office/drawing/2014/main" id="{00000000-0008-0000-0100-0000DE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5" name="Text Box 11">
          <a:extLst>
            <a:ext uri="{FF2B5EF4-FFF2-40B4-BE49-F238E27FC236}">
              <a16:creationId xmlns:a16="http://schemas.microsoft.com/office/drawing/2014/main" id="{00000000-0008-0000-0100-0000DF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6" name="Text Box 12">
          <a:extLst>
            <a:ext uri="{FF2B5EF4-FFF2-40B4-BE49-F238E27FC236}">
              <a16:creationId xmlns:a16="http://schemas.microsoft.com/office/drawing/2014/main" id="{00000000-0008-0000-0100-0000E0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7" name="Text Box 13">
          <a:extLst>
            <a:ext uri="{FF2B5EF4-FFF2-40B4-BE49-F238E27FC236}">
              <a16:creationId xmlns:a16="http://schemas.microsoft.com/office/drawing/2014/main" id="{00000000-0008-0000-0100-0000E1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8" name="Text Box 14">
          <a:extLst>
            <a:ext uri="{FF2B5EF4-FFF2-40B4-BE49-F238E27FC236}">
              <a16:creationId xmlns:a16="http://schemas.microsoft.com/office/drawing/2014/main" id="{00000000-0008-0000-0100-0000E2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39" name="Text Box 15">
          <a:extLst>
            <a:ext uri="{FF2B5EF4-FFF2-40B4-BE49-F238E27FC236}">
              <a16:creationId xmlns:a16="http://schemas.microsoft.com/office/drawing/2014/main" id="{00000000-0008-0000-0100-0000E3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40" name="Text Box 16">
          <a:extLst>
            <a:ext uri="{FF2B5EF4-FFF2-40B4-BE49-F238E27FC236}">
              <a16:creationId xmlns:a16="http://schemas.microsoft.com/office/drawing/2014/main" id="{00000000-0008-0000-0100-0000E4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41" name="Text Box 1">
          <a:extLst>
            <a:ext uri="{FF2B5EF4-FFF2-40B4-BE49-F238E27FC236}">
              <a16:creationId xmlns:a16="http://schemas.microsoft.com/office/drawing/2014/main" id="{00000000-0008-0000-0100-0000E5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42" name="Text Box 2">
          <a:extLst>
            <a:ext uri="{FF2B5EF4-FFF2-40B4-BE49-F238E27FC236}">
              <a16:creationId xmlns:a16="http://schemas.microsoft.com/office/drawing/2014/main" id="{00000000-0008-0000-0100-0000E6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43" name="Text Box 3">
          <a:extLst>
            <a:ext uri="{FF2B5EF4-FFF2-40B4-BE49-F238E27FC236}">
              <a16:creationId xmlns:a16="http://schemas.microsoft.com/office/drawing/2014/main" id="{00000000-0008-0000-0100-0000E7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44" name="Text Box 4">
          <a:extLst>
            <a:ext uri="{FF2B5EF4-FFF2-40B4-BE49-F238E27FC236}">
              <a16:creationId xmlns:a16="http://schemas.microsoft.com/office/drawing/2014/main" id="{00000000-0008-0000-0100-0000E8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45" name="Text Box 5">
          <a:extLst>
            <a:ext uri="{FF2B5EF4-FFF2-40B4-BE49-F238E27FC236}">
              <a16:creationId xmlns:a16="http://schemas.microsoft.com/office/drawing/2014/main" id="{00000000-0008-0000-0100-0000E9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46" name="Text Box 6">
          <a:extLst>
            <a:ext uri="{FF2B5EF4-FFF2-40B4-BE49-F238E27FC236}">
              <a16:creationId xmlns:a16="http://schemas.microsoft.com/office/drawing/2014/main" id="{00000000-0008-0000-0100-0000EA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47" name="Text Box 1">
          <a:extLst>
            <a:ext uri="{FF2B5EF4-FFF2-40B4-BE49-F238E27FC236}">
              <a16:creationId xmlns:a16="http://schemas.microsoft.com/office/drawing/2014/main" id="{00000000-0008-0000-0100-0000EB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48" name="Text Box 2">
          <a:extLst>
            <a:ext uri="{FF2B5EF4-FFF2-40B4-BE49-F238E27FC236}">
              <a16:creationId xmlns:a16="http://schemas.microsoft.com/office/drawing/2014/main" id="{00000000-0008-0000-0100-0000EC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49" name="Text Box 9">
          <a:extLst>
            <a:ext uri="{FF2B5EF4-FFF2-40B4-BE49-F238E27FC236}">
              <a16:creationId xmlns:a16="http://schemas.microsoft.com/office/drawing/2014/main" id="{00000000-0008-0000-0100-0000ED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50" name="Text Box 10">
          <a:extLst>
            <a:ext uri="{FF2B5EF4-FFF2-40B4-BE49-F238E27FC236}">
              <a16:creationId xmlns:a16="http://schemas.microsoft.com/office/drawing/2014/main" id="{00000000-0008-0000-0100-0000EE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51" name="Text Box 11">
          <a:extLst>
            <a:ext uri="{FF2B5EF4-FFF2-40B4-BE49-F238E27FC236}">
              <a16:creationId xmlns:a16="http://schemas.microsoft.com/office/drawing/2014/main" id="{00000000-0008-0000-0100-0000EF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167640</xdr:rowOff>
    </xdr:to>
    <xdr:sp macro="" textlink="">
      <xdr:nvSpPr>
        <xdr:cNvPr id="752" name="Text Box 12">
          <a:extLst>
            <a:ext uri="{FF2B5EF4-FFF2-40B4-BE49-F238E27FC236}">
              <a16:creationId xmlns:a16="http://schemas.microsoft.com/office/drawing/2014/main" id="{00000000-0008-0000-0100-0000F0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53" name="Text Box 1">
          <a:extLst>
            <a:ext uri="{FF2B5EF4-FFF2-40B4-BE49-F238E27FC236}">
              <a16:creationId xmlns:a16="http://schemas.microsoft.com/office/drawing/2014/main" id="{00000000-0008-0000-0100-0000F1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54" name="Text Box 2">
          <a:extLst>
            <a:ext uri="{FF2B5EF4-FFF2-40B4-BE49-F238E27FC236}">
              <a16:creationId xmlns:a16="http://schemas.microsoft.com/office/drawing/2014/main" id="{00000000-0008-0000-0100-0000F2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55" name="Text Box 3">
          <a:extLst>
            <a:ext uri="{FF2B5EF4-FFF2-40B4-BE49-F238E27FC236}">
              <a16:creationId xmlns:a16="http://schemas.microsoft.com/office/drawing/2014/main" id="{00000000-0008-0000-0100-0000F3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56" name="Text Box 4">
          <a:extLst>
            <a:ext uri="{FF2B5EF4-FFF2-40B4-BE49-F238E27FC236}">
              <a16:creationId xmlns:a16="http://schemas.microsoft.com/office/drawing/2014/main" id="{00000000-0008-0000-0100-0000F4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57" name="Text Box 5">
          <a:extLst>
            <a:ext uri="{FF2B5EF4-FFF2-40B4-BE49-F238E27FC236}">
              <a16:creationId xmlns:a16="http://schemas.microsoft.com/office/drawing/2014/main" id="{00000000-0008-0000-0100-0000F5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58" name="Text Box 6">
          <a:extLst>
            <a:ext uri="{FF2B5EF4-FFF2-40B4-BE49-F238E27FC236}">
              <a16:creationId xmlns:a16="http://schemas.microsoft.com/office/drawing/2014/main" id="{00000000-0008-0000-0100-0000F6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59" name="Text Box 1">
          <a:extLst>
            <a:ext uri="{FF2B5EF4-FFF2-40B4-BE49-F238E27FC236}">
              <a16:creationId xmlns:a16="http://schemas.microsoft.com/office/drawing/2014/main" id="{00000000-0008-0000-0100-0000F7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60" name="Text Box 2">
          <a:extLst>
            <a:ext uri="{FF2B5EF4-FFF2-40B4-BE49-F238E27FC236}">
              <a16:creationId xmlns:a16="http://schemas.microsoft.com/office/drawing/2014/main" id="{00000000-0008-0000-0100-0000F8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61" name="Text Box 9">
          <a:extLst>
            <a:ext uri="{FF2B5EF4-FFF2-40B4-BE49-F238E27FC236}">
              <a16:creationId xmlns:a16="http://schemas.microsoft.com/office/drawing/2014/main" id="{00000000-0008-0000-0100-0000F9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62" name="Text Box 10">
          <a:extLst>
            <a:ext uri="{FF2B5EF4-FFF2-40B4-BE49-F238E27FC236}">
              <a16:creationId xmlns:a16="http://schemas.microsoft.com/office/drawing/2014/main" id="{00000000-0008-0000-0100-0000FA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63" name="Text Box 11">
          <a:extLst>
            <a:ext uri="{FF2B5EF4-FFF2-40B4-BE49-F238E27FC236}">
              <a16:creationId xmlns:a16="http://schemas.microsoft.com/office/drawing/2014/main" id="{00000000-0008-0000-0100-0000FB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172</xdr:row>
      <xdr:rowOff>0</xdr:rowOff>
    </xdr:from>
    <xdr:to>
      <xdr:col>1</xdr:col>
      <xdr:colOff>320040</xdr:colOff>
      <xdr:row>172</xdr:row>
      <xdr:rowOff>190500</xdr:rowOff>
    </xdr:to>
    <xdr:sp macro="" textlink="">
      <xdr:nvSpPr>
        <xdr:cNvPr id="764" name="Text Box 12">
          <a:extLst>
            <a:ext uri="{FF2B5EF4-FFF2-40B4-BE49-F238E27FC236}">
              <a16:creationId xmlns:a16="http://schemas.microsoft.com/office/drawing/2014/main" id="{00000000-0008-0000-0100-0000FC020000}"/>
            </a:ext>
          </a:extLst>
        </xdr:cNvPr>
        <xdr:cNvSpPr txBox="1">
          <a:spLocks noChangeArrowheads="1"/>
        </xdr:cNvSpPr>
      </xdr:nvSpPr>
      <xdr:spPr bwMode="auto">
        <a:xfrm>
          <a:off x="962025" y="902208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5</xdr:row>
      <xdr:rowOff>0</xdr:rowOff>
    </xdr:from>
    <xdr:to>
      <xdr:col>2</xdr:col>
      <xdr:colOff>400050</xdr:colOff>
      <xdr:row>5</xdr:row>
      <xdr:rowOff>76200</xdr:rowOff>
    </xdr:to>
    <xdr:sp macro="" textlink="">
      <xdr:nvSpPr>
        <xdr:cNvPr id="765" name="Text Box 10">
          <a:extLst>
            <a:ext uri="{FF2B5EF4-FFF2-40B4-BE49-F238E27FC236}">
              <a16:creationId xmlns:a16="http://schemas.microsoft.com/office/drawing/2014/main" id="{00000000-0008-0000-0100-0000FD020000}"/>
            </a:ext>
          </a:extLst>
        </xdr:cNvPr>
        <xdr:cNvSpPr txBox="1">
          <a:spLocks noChangeArrowheads="1"/>
        </xdr:cNvSpPr>
      </xdr:nvSpPr>
      <xdr:spPr bwMode="auto">
        <a:xfrm>
          <a:off x="3505200" y="1295400"/>
          <a:ext cx="4000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5</xdr:row>
      <xdr:rowOff>0</xdr:rowOff>
    </xdr:from>
    <xdr:to>
      <xdr:col>2</xdr:col>
      <xdr:colOff>285750</xdr:colOff>
      <xdr:row>5</xdr:row>
      <xdr:rowOff>95250</xdr:rowOff>
    </xdr:to>
    <xdr:sp macro="" textlink="">
      <xdr:nvSpPr>
        <xdr:cNvPr id="766" name="Text Box 15">
          <a:extLst>
            <a:ext uri="{FF2B5EF4-FFF2-40B4-BE49-F238E27FC236}">
              <a16:creationId xmlns:a16="http://schemas.microsoft.com/office/drawing/2014/main" id="{00000000-0008-0000-0100-0000FE020000}"/>
            </a:ext>
          </a:extLst>
        </xdr:cNvPr>
        <xdr:cNvSpPr txBox="1">
          <a:spLocks noChangeArrowheads="1"/>
        </xdr:cNvSpPr>
      </xdr:nvSpPr>
      <xdr:spPr bwMode="auto">
        <a:xfrm>
          <a:off x="3505200" y="1295400"/>
          <a:ext cx="2857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100-0000FF02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68" name="Text Box 6">
          <a:extLst>
            <a:ext uri="{FF2B5EF4-FFF2-40B4-BE49-F238E27FC236}">
              <a16:creationId xmlns:a16="http://schemas.microsoft.com/office/drawing/2014/main" id="{00000000-0008-0000-0100-000000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69" name="Text Box 7">
          <a:extLst>
            <a:ext uri="{FF2B5EF4-FFF2-40B4-BE49-F238E27FC236}">
              <a16:creationId xmlns:a16="http://schemas.microsoft.com/office/drawing/2014/main" id="{00000000-0008-0000-0100-000001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70" name="Text Box 8">
          <a:extLst>
            <a:ext uri="{FF2B5EF4-FFF2-40B4-BE49-F238E27FC236}">
              <a16:creationId xmlns:a16="http://schemas.microsoft.com/office/drawing/2014/main" id="{00000000-0008-0000-0100-000002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71" name="Text Box 9">
          <a:extLst>
            <a:ext uri="{FF2B5EF4-FFF2-40B4-BE49-F238E27FC236}">
              <a16:creationId xmlns:a16="http://schemas.microsoft.com/office/drawing/2014/main" id="{00000000-0008-0000-0100-000003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72" name="Text Box 10">
          <a:extLst>
            <a:ext uri="{FF2B5EF4-FFF2-40B4-BE49-F238E27FC236}">
              <a16:creationId xmlns:a16="http://schemas.microsoft.com/office/drawing/2014/main" id="{00000000-0008-0000-0100-000004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73" name="Text Box 11">
          <a:extLst>
            <a:ext uri="{FF2B5EF4-FFF2-40B4-BE49-F238E27FC236}">
              <a16:creationId xmlns:a16="http://schemas.microsoft.com/office/drawing/2014/main" id="{00000000-0008-0000-0100-000005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74" name="Text Box 12">
          <a:extLst>
            <a:ext uri="{FF2B5EF4-FFF2-40B4-BE49-F238E27FC236}">
              <a16:creationId xmlns:a16="http://schemas.microsoft.com/office/drawing/2014/main" id="{00000000-0008-0000-0100-000006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75" name="Text Box 13">
          <a:extLst>
            <a:ext uri="{FF2B5EF4-FFF2-40B4-BE49-F238E27FC236}">
              <a16:creationId xmlns:a16="http://schemas.microsoft.com/office/drawing/2014/main" id="{00000000-0008-0000-0100-000007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100-000008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100-000009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78" name="Text Box 16">
          <a:extLst>
            <a:ext uri="{FF2B5EF4-FFF2-40B4-BE49-F238E27FC236}">
              <a16:creationId xmlns:a16="http://schemas.microsoft.com/office/drawing/2014/main" id="{00000000-0008-0000-0100-00000A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79" name="Text Box 1">
          <a:extLst>
            <a:ext uri="{FF2B5EF4-FFF2-40B4-BE49-F238E27FC236}">
              <a16:creationId xmlns:a16="http://schemas.microsoft.com/office/drawing/2014/main" id="{00000000-0008-0000-0100-00000B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0" name="Text Box 2">
          <a:extLst>
            <a:ext uri="{FF2B5EF4-FFF2-40B4-BE49-F238E27FC236}">
              <a16:creationId xmlns:a16="http://schemas.microsoft.com/office/drawing/2014/main" id="{00000000-0008-0000-0100-00000C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1" name="Text Box 3">
          <a:extLst>
            <a:ext uri="{FF2B5EF4-FFF2-40B4-BE49-F238E27FC236}">
              <a16:creationId xmlns:a16="http://schemas.microsoft.com/office/drawing/2014/main" id="{00000000-0008-0000-0100-00000D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100-00000E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100-00000F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4" name="Text Box 6">
          <a:extLst>
            <a:ext uri="{FF2B5EF4-FFF2-40B4-BE49-F238E27FC236}">
              <a16:creationId xmlns:a16="http://schemas.microsoft.com/office/drawing/2014/main" id="{00000000-0008-0000-0100-000010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5" name="Text Box 1">
          <a:extLst>
            <a:ext uri="{FF2B5EF4-FFF2-40B4-BE49-F238E27FC236}">
              <a16:creationId xmlns:a16="http://schemas.microsoft.com/office/drawing/2014/main" id="{00000000-0008-0000-0100-000011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6" name="Text Box 2">
          <a:extLst>
            <a:ext uri="{FF2B5EF4-FFF2-40B4-BE49-F238E27FC236}">
              <a16:creationId xmlns:a16="http://schemas.microsoft.com/office/drawing/2014/main" id="{00000000-0008-0000-0100-000012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7" name="Text Box 9">
          <a:extLst>
            <a:ext uri="{FF2B5EF4-FFF2-40B4-BE49-F238E27FC236}">
              <a16:creationId xmlns:a16="http://schemas.microsoft.com/office/drawing/2014/main" id="{00000000-0008-0000-0100-000013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8" name="Text Box 10">
          <a:extLst>
            <a:ext uri="{FF2B5EF4-FFF2-40B4-BE49-F238E27FC236}">
              <a16:creationId xmlns:a16="http://schemas.microsoft.com/office/drawing/2014/main" id="{00000000-0008-0000-0100-000014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89" name="Text Box 11">
          <a:extLst>
            <a:ext uri="{FF2B5EF4-FFF2-40B4-BE49-F238E27FC236}">
              <a16:creationId xmlns:a16="http://schemas.microsoft.com/office/drawing/2014/main" id="{00000000-0008-0000-0100-000015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790" name="Text Box 12">
          <a:extLst>
            <a:ext uri="{FF2B5EF4-FFF2-40B4-BE49-F238E27FC236}">
              <a16:creationId xmlns:a16="http://schemas.microsoft.com/office/drawing/2014/main" id="{00000000-0008-0000-0100-000016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91" name="Text Box 1">
          <a:extLst>
            <a:ext uri="{FF2B5EF4-FFF2-40B4-BE49-F238E27FC236}">
              <a16:creationId xmlns:a16="http://schemas.microsoft.com/office/drawing/2014/main" id="{00000000-0008-0000-0100-000017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92" name="Text Box 2">
          <a:extLst>
            <a:ext uri="{FF2B5EF4-FFF2-40B4-BE49-F238E27FC236}">
              <a16:creationId xmlns:a16="http://schemas.microsoft.com/office/drawing/2014/main" id="{00000000-0008-0000-0100-000018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93" name="Text Box 3">
          <a:extLst>
            <a:ext uri="{FF2B5EF4-FFF2-40B4-BE49-F238E27FC236}">
              <a16:creationId xmlns:a16="http://schemas.microsoft.com/office/drawing/2014/main" id="{00000000-0008-0000-0100-000019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100-00001A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100-00001B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96" name="Text Box 6">
          <a:extLst>
            <a:ext uri="{FF2B5EF4-FFF2-40B4-BE49-F238E27FC236}">
              <a16:creationId xmlns:a16="http://schemas.microsoft.com/office/drawing/2014/main" id="{00000000-0008-0000-0100-00001C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97" name="Text Box 1">
          <a:extLst>
            <a:ext uri="{FF2B5EF4-FFF2-40B4-BE49-F238E27FC236}">
              <a16:creationId xmlns:a16="http://schemas.microsoft.com/office/drawing/2014/main" id="{00000000-0008-0000-0100-00001D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98" name="Text Box 2">
          <a:extLst>
            <a:ext uri="{FF2B5EF4-FFF2-40B4-BE49-F238E27FC236}">
              <a16:creationId xmlns:a16="http://schemas.microsoft.com/office/drawing/2014/main" id="{00000000-0008-0000-0100-00001E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799" name="Text Box 9">
          <a:extLst>
            <a:ext uri="{FF2B5EF4-FFF2-40B4-BE49-F238E27FC236}">
              <a16:creationId xmlns:a16="http://schemas.microsoft.com/office/drawing/2014/main" id="{00000000-0008-0000-0100-00001F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00" name="Text Box 10">
          <a:extLst>
            <a:ext uri="{FF2B5EF4-FFF2-40B4-BE49-F238E27FC236}">
              <a16:creationId xmlns:a16="http://schemas.microsoft.com/office/drawing/2014/main" id="{00000000-0008-0000-0100-000020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01" name="Text Box 11">
          <a:extLst>
            <a:ext uri="{FF2B5EF4-FFF2-40B4-BE49-F238E27FC236}">
              <a16:creationId xmlns:a16="http://schemas.microsoft.com/office/drawing/2014/main" id="{00000000-0008-0000-0100-000021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3</xdr:row>
      <xdr:rowOff>0</xdr:rowOff>
    </xdr:to>
    <xdr:sp macro="" textlink="">
      <xdr:nvSpPr>
        <xdr:cNvPr id="802" name="Text Box 12">
          <a:extLst>
            <a:ext uri="{FF2B5EF4-FFF2-40B4-BE49-F238E27FC236}">
              <a16:creationId xmlns:a16="http://schemas.microsoft.com/office/drawing/2014/main" id="{00000000-0008-0000-0100-000022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4</xdr:row>
      <xdr:rowOff>0</xdr:rowOff>
    </xdr:from>
    <xdr:to>
      <xdr:col>2</xdr:col>
      <xdr:colOff>476250</xdr:colOff>
      <xdr:row>4</xdr:row>
      <xdr:rowOff>95250</xdr:rowOff>
    </xdr:to>
    <xdr:sp macro="" textlink="">
      <xdr:nvSpPr>
        <xdr:cNvPr id="803" name="Text Box 9">
          <a:extLst>
            <a:ext uri="{FF2B5EF4-FFF2-40B4-BE49-F238E27FC236}">
              <a16:creationId xmlns:a16="http://schemas.microsoft.com/office/drawing/2014/main" id="{00000000-0008-0000-0100-000023030000}"/>
            </a:ext>
          </a:extLst>
        </xdr:cNvPr>
        <xdr:cNvSpPr txBox="1">
          <a:spLocks noChangeArrowheads="1"/>
        </xdr:cNvSpPr>
      </xdr:nvSpPr>
      <xdr:spPr bwMode="auto">
        <a:xfrm>
          <a:off x="3514725" y="91440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4</xdr:row>
      <xdr:rowOff>0</xdr:rowOff>
    </xdr:from>
    <xdr:to>
      <xdr:col>2</xdr:col>
      <xdr:colOff>438150</xdr:colOff>
      <xdr:row>4</xdr:row>
      <xdr:rowOff>53340</xdr:rowOff>
    </xdr:to>
    <xdr:sp macro="" textlink="">
      <xdr:nvSpPr>
        <xdr:cNvPr id="804" name="Text Box 10">
          <a:extLst>
            <a:ext uri="{FF2B5EF4-FFF2-40B4-BE49-F238E27FC236}">
              <a16:creationId xmlns:a16="http://schemas.microsoft.com/office/drawing/2014/main" id="{00000000-0008-0000-0100-000024030000}"/>
            </a:ext>
          </a:extLst>
        </xdr:cNvPr>
        <xdr:cNvSpPr txBox="1">
          <a:spLocks noChangeArrowheads="1"/>
        </xdr:cNvSpPr>
      </xdr:nvSpPr>
      <xdr:spPr bwMode="auto">
        <a:xfrm>
          <a:off x="3505200" y="91440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4</xdr:row>
      <xdr:rowOff>0</xdr:rowOff>
    </xdr:from>
    <xdr:to>
      <xdr:col>2</xdr:col>
      <xdr:colOff>323850</xdr:colOff>
      <xdr:row>4</xdr:row>
      <xdr:rowOff>57150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100-000025030000}"/>
            </a:ext>
          </a:extLst>
        </xdr:cNvPr>
        <xdr:cNvSpPr txBox="1">
          <a:spLocks noChangeArrowheads="1"/>
        </xdr:cNvSpPr>
      </xdr:nvSpPr>
      <xdr:spPr bwMode="auto">
        <a:xfrm>
          <a:off x="3505200" y="91440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4</xdr:row>
      <xdr:rowOff>0</xdr:rowOff>
    </xdr:from>
    <xdr:to>
      <xdr:col>5</xdr:col>
      <xdr:colOff>361950</xdr:colOff>
      <xdr:row>4</xdr:row>
      <xdr:rowOff>53340</xdr:rowOff>
    </xdr:to>
    <xdr:sp macro="" textlink="">
      <xdr:nvSpPr>
        <xdr:cNvPr id="806" name="Text Box 12">
          <a:extLst>
            <a:ext uri="{FF2B5EF4-FFF2-40B4-BE49-F238E27FC236}">
              <a16:creationId xmlns:a16="http://schemas.microsoft.com/office/drawing/2014/main" id="{00000000-0008-0000-0100-000026030000}"/>
            </a:ext>
          </a:extLst>
        </xdr:cNvPr>
        <xdr:cNvSpPr txBox="1">
          <a:spLocks noChangeArrowheads="1"/>
        </xdr:cNvSpPr>
      </xdr:nvSpPr>
      <xdr:spPr bwMode="auto">
        <a:xfrm>
          <a:off x="5419725" y="9144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0</xdr:rowOff>
    </xdr:from>
    <xdr:to>
      <xdr:col>8</xdr:col>
      <xdr:colOff>323850</xdr:colOff>
      <xdr:row>2</xdr:row>
      <xdr:rowOff>53340</xdr:rowOff>
    </xdr:to>
    <xdr:sp macro="" textlink="">
      <xdr:nvSpPr>
        <xdr:cNvPr id="807" name="Text Box 12">
          <a:extLst>
            <a:ext uri="{FF2B5EF4-FFF2-40B4-BE49-F238E27FC236}">
              <a16:creationId xmlns:a16="http://schemas.microsoft.com/office/drawing/2014/main" id="{00000000-0008-0000-0100-000027030000}"/>
            </a:ext>
          </a:extLst>
        </xdr:cNvPr>
        <xdr:cNvSpPr txBox="1">
          <a:spLocks noChangeArrowheads="1"/>
        </xdr:cNvSpPr>
      </xdr:nvSpPr>
      <xdr:spPr bwMode="auto">
        <a:xfrm>
          <a:off x="6438900" y="40005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0</xdr:rowOff>
    </xdr:from>
    <xdr:to>
      <xdr:col>8</xdr:col>
      <xdr:colOff>55245</xdr:colOff>
      <xdr:row>2</xdr:row>
      <xdr:rowOff>93345</xdr:rowOff>
    </xdr:to>
    <xdr:sp macro="" textlink="">
      <xdr:nvSpPr>
        <xdr:cNvPr id="808" name="Text Box 12">
          <a:extLst>
            <a:ext uri="{FF2B5EF4-FFF2-40B4-BE49-F238E27FC236}">
              <a16:creationId xmlns:a16="http://schemas.microsoft.com/office/drawing/2014/main" id="{00000000-0008-0000-0100-000028030000}"/>
            </a:ext>
          </a:extLst>
        </xdr:cNvPr>
        <xdr:cNvSpPr txBox="1">
          <a:spLocks noChangeArrowheads="1"/>
        </xdr:cNvSpPr>
      </xdr:nvSpPr>
      <xdr:spPr bwMode="auto">
        <a:xfrm>
          <a:off x="643890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0</xdr:rowOff>
    </xdr:from>
    <xdr:to>
      <xdr:col>8</xdr:col>
      <xdr:colOff>55245</xdr:colOff>
      <xdr:row>2</xdr:row>
      <xdr:rowOff>93345</xdr:rowOff>
    </xdr:to>
    <xdr:sp macro="" textlink="">
      <xdr:nvSpPr>
        <xdr:cNvPr id="809" name="Text Box 12">
          <a:extLst>
            <a:ext uri="{FF2B5EF4-FFF2-40B4-BE49-F238E27FC236}">
              <a16:creationId xmlns:a16="http://schemas.microsoft.com/office/drawing/2014/main" id="{00000000-0008-0000-0100-000029030000}"/>
            </a:ext>
          </a:extLst>
        </xdr:cNvPr>
        <xdr:cNvSpPr txBox="1">
          <a:spLocks noChangeArrowheads="1"/>
        </xdr:cNvSpPr>
      </xdr:nvSpPr>
      <xdr:spPr bwMode="auto">
        <a:xfrm>
          <a:off x="643890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0</xdr:rowOff>
    </xdr:from>
    <xdr:to>
      <xdr:col>8</xdr:col>
      <xdr:colOff>323850</xdr:colOff>
      <xdr:row>4</xdr:row>
      <xdr:rowOff>53340</xdr:rowOff>
    </xdr:to>
    <xdr:sp macro="" textlink="">
      <xdr:nvSpPr>
        <xdr:cNvPr id="810" name="Text Box 12">
          <a:extLst>
            <a:ext uri="{FF2B5EF4-FFF2-40B4-BE49-F238E27FC236}">
              <a16:creationId xmlns:a16="http://schemas.microsoft.com/office/drawing/2014/main" id="{00000000-0008-0000-0100-00002A030000}"/>
            </a:ext>
          </a:extLst>
        </xdr:cNvPr>
        <xdr:cNvSpPr txBox="1">
          <a:spLocks noChangeArrowheads="1"/>
        </xdr:cNvSpPr>
      </xdr:nvSpPr>
      <xdr:spPr bwMode="auto">
        <a:xfrm>
          <a:off x="6438900" y="9144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</xdr:row>
      <xdr:rowOff>0</xdr:rowOff>
    </xdr:from>
    <xdr:to>
      <xdr:col>8</xdr:col>
      <xdr:colOff>323850</xdr:colOff>
      <xdr:row>2</xdr:row>
      <xdr:rowOff>53340</xdr:rowOff>
    </xdr:to>
    <xdr:sp macro="" textlink="">
      <xdr:nvSpPr>
        <xdr:cNvPr id="811" name="Text Box 12">
          <a:extLst>
            <a:ext uri="{FF2B5EF4-FFF2-40B4-BE49-F238E27FC236}">
              <a16:creationId xmlns:a16="http://schemas.microsoft.com/office/drawing/2014/main" id="{00000000-0008-0000-0100-00002B030000}"/>
            </a:ext>
          </a:extLst>
        </xdr:cNvPr>
        <xdr:cNvSpPr txBox="1">
          <a:spLocks noChangeArrowheads="1"/>
        </xdr:cNvSpPr>
      </xdr:nvSpPr>
      <xdr:spPr bwMode="auto">
        <a:xfrm>
          <a:off x="6438900" y="40005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0</xdr:rowOff>
    </xdr:from>
    <xdr:to>
      <xdr:col>8</xdr:col>
      <xdr:colOff>323850</xdr:colOff>
      <xdr:row>4</xdr:row>
      <xdr:rowOff>53340</xdr:rowOff>
    </xdr:to>
    <xdr:sp macro="" textlink="">
      <xdr:nvSpPr>
        <xdr:cNvPr id="812" name="Text Box 12">
          <a:extLst>
            <a:ext uri="{FF2B5EF4-FFF2-40B4-BE49-F238E27FC236}">
              <a16:creationId xmlns:a16="http://schemas.microsoft.com/office/drawing/2014/main" id="{00000000-0008-0000-0100-00002C030000}"/>
            </a:ext>
          </a:extLst>
        </xdr:cNvPr>
        <xdr:cNvSpPr txBox="1">
          <a:spLocks noChangeArrowheads="1"/>
        </xdr:cNvSpPr>
      </xdr:nvSpPr>
      <xdr:spPr bwMode="auto">
        <a:xfrm>
          <a:off x="6438900" y="9144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4</xdr:row>
      <xdr:rowOff>0</xdr:rowOff>
    </xdr:from>
    <xdr:to>
      <xdr:col>8</xdr:col>
      <xdr:colOff>323850</xdr:colOff>
      <xdr:row>4</xdr:row>
      <xdr:rowOff>53340</xdr:rowOff>
    </xdr:to>
    <xdr:sp macro="" textlink="">
      <xdr:nvSpPr>
        <xdr:cNvPr id="813" name="Text Box 12">
          <a:extLst>
            <a:ext uri="{FF2B5EF4-FFF2-40B4-BE49-F238E27FC236}">
              <a16:creationId xmlns:a16="http://schemas.microsoft.com/office/drawing/2014/main" id="{00000000-0008-0000-0100-00002D030000}"/>
            </a:ext>
          </a:extLst>
        </xdr:cNvPr>
        <xdr:cNvSpPr txBox="1">
          <a:spLocks noChangeArrowheads="1"/>
        </xdr:cNvSpPr>
      </xdr:nvSpPr>
      <xdr:spPr bwMode="auto">
        <a:xfrm>
          <a:off x="6438900" y="9144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1</xdr:col>
      <xdr:colOff>552450</xdr:colOff>
      <xdr:row>172</xdr:row>
      <xdr:rowOff>93345</xdr:rowOff>
    </xdr:to>
    <xdr:sp macro="" textlink="">
      <xdr:nvSpPr>
        <xdr:cNvPr id="814" name="Text Box 13">
          <a:extLst>
            <a:ext uri="{FF2B5EF4-FFF2-40B4-BE49-F238E27FC236}">
              <a16:creationId xmlns:a16="http://schemas.microsoft.com/office/drawing/2014/main" id="{00000000-0008-0000-0100-00002E030000}"/>
            </a:ext>
          </a:extLst>
        </xdr:cNvPr>
        <xdr:cNvSpPr txBox="1">
          <a:spLocks noChangeArrowheads="1"/>
        </xdr:cNvSpPr>
      </xdr:nvSpPr>
      <xdr:spPr bwMode="auto">
        <a:xfrm>
          <a:off x="0" y="90011250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1</xdr:col>
      <xdr:colOff>552450</xdr:colOff>
      <xdr:row>172</xdr:row>
      <xdr:rowOff>93345</xdr:rowOff>
    </xdr:to>
    <xdr:sp macro="" textlink="">
      <xdr:nvSpPr>
        <xdr:cNvPr id="815" name="Text Box 13">
          <a:extLst>
            <a:ext uri="{FF2B5EF4-FFF2-40B4-BE49-F238E27FC236}">
              <a16:creationId xmlns:a16="http://schemas.microsoft.com/office/drawing/2014/main" id="{00000000-0008-0000-0100-00002F030000}"/>
            </a:ext>
          </a:extLst>
        </xdr:cNvPr>
        <xdr:cNvSpPr txBox="1">
          <a:spLocks noChangeArrowheads="1"/>
        </xdr:cNvSpPr>
      </xdr:nvSpPr>
      <xdr:spPr bwMode="auto">
        <a:xfrm>
          <a:off x="0" y="90011250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1</xdr:col>
      <xdr:colOff>552450</xdr:colOff>
      <xdr:row>172</xdr:row>
      <xdr:rowOff>93345</xdr:rowOff>
    </xdr:to>
    <xdr:sp macro="" textlink="">
      <xdr:nvSpPr>
        <xdr:cNvPr id="816" name="Text Box 13">
          <a:extLst>
            <a:ext uri="{FF2B5EF4-FFF2-40B4-BE49-F238E27FC236}">
              <a16:creationId xmlns:a16="http://schemas.microsoft.com/office/drawing/2014/main" id="{00000000-0008-0000-0100-000030030000}"/>
            </a:ext>
          </a:extLst>
        </xdr:cNvPr>
        <xdr:cNvSpPr txBox="1">
          <a:spLocks noChangeArrowheads="1"/>
        </xdr:cNvSpPr>
      </xdr:nvSpPr>
      <xdr:spPr bwMode="auto">
        <a:xfrm>
          <a:off x="0" y="90011250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1</xdr:col>
      <xdr:colOff>552450</xdr:colOff>
      <xdr:row>172</xdr:row>
      <xdr:rowOff>93345</xdr:rowOff>
    </xdr:to>
    <xdr:sp macro="" textlink="">
      <xdr:nvSpPr>
        <xdr:cNvPr id="817" name="Text Box 13">
          <a:extLst>
            <a:ext uri="{FF2B5EF4-FFF2-40B4-BE49-F238E27FC236}">
              <a16:creationId xmlns:a16="http://schemas.microsoft.com/office/drawing/2014/main" id="{00000000-0008-0000-0100-000031030000}"/>
            </a:ext>
          </a:extLst>
        </xdr:cNvPr>
        <xdr:cNvSpPr txBox="1">
          <a:spLocks noChangeArrowheads="1"/>
        </xdr:cNvSpPr>
      </xdr:nvSpPr>
      <xdr:spPr bwMode="auto">
        <a:xfrm>
          <a:off x="0" y="90011250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1</xdr:col>
      <xdr:colOff>552450</xdr:colOff>
      <xdr:row>172</xdr:row>
      <xdr:rowOff>93345</xdr:rowOff>
    </xdr:to>
    <xdr:sp macro="" textlink="">
      <xdr:nvSpPr>
        <xdr:cNvPr id="818" name="Text Box 13">
          <a:extLst>
            <a:ext uri="{FF2B5EF4-FFF2-40B4-BE49-F238E27FC236}">
              <a16:creationId xmlns:a16="http://schemas.microsoft.com/office/drawing/2014/main" id="{00000000-0008-0000-0100-000032030000}"/>
            </a:ext>
          </a:extLst>
        </xdr:cNvPr>
        <xdr:cNvSpPr txBox="1">
          <a:spLocks noChangeArrowheads="1"/>
        </xdr:cNvSpPr>
      </xdr:nvSpPr>
      <xdr:spPr bwMode="auto">
        <a:xfrm>
          <a:off x="0" y="90011250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1</xdr:col>
      <xdr:colOff>552450</xdr:colOff>
      <xdr:row>172</xdr:row>
      <xdr:rowOff>93345</xdr:rowOff>
    </xdr:to>
    <xdr:sp macro="" textlink="">
      <xdr:nvSpPr>
        <xdr:cNvPr id="819" name="Text Box 13">
          <a:extLst>
            <a:ext uri="{FF2B5EF4-FFF2-40B4-BE49-F238E27FC236}">
              <a16:creationId xmlns:a16="http://schemas.microsoft.com/office/drawing/2014/main" id="{00000000-0008-0000-0100-000033030000}"/>
            </a:ext>
          </a:extLst>
        </xdr:cNvPr>
        <xdr:cNvSpPr txBox="1">
          <a:spLocks noChangeArrowheads="1"/>
        </xdr:cNvSpPr>
      </xdr:nvSpPr>
      <xdr:spPr bwMode="auto">
        <a:xfrm>
          <a:off x="0" y="90011250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5</xdr:row>
      <xdr:rowOff>0</xdr:rowOff>
    </xdr:from>
    <xdr:to>
      <xdr:col>2</xdr:col>
      <xdr:colOff>400050</xdr:colOff>
      <xdr:row>5</xdr:row>
      <xdr:rowOff>76200</xdr:rowOff>
    </xdr:to>
    <xdr:sp macro="" textlink="">
      <xdr:nvSpPr>
        <xdr:cNvPr id="820" name="Text Box 10">
          <a:extLst>
            <a:ext uri="{FF2B5EF4-FFF2-40B4-BE49-F238E27FC236}">
              <a16:creationId xmlns:a16="http://schemas.microsoft.com/office/drawing/2014/main" id="{00000000-0008-0000-0100-000034030000}"/>
            </a:ext>
          </a:extLst>
        </xdr:cNvPr>
        <xdr:cNvSpPr txBox="1">
          <a:spLocks noChangeArrowheads="1"/>
        </xdr:cNvSpPr>
      </xdr:nvSpPr>
      <xdr:spPr bwMode="auto">
        <a:xfrm>
          <a:off x="3505200" y="1524000"/>
          <a:ext cx="4000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5</xdr:row>
      <xdr:rowOff>0</xdr:rowOff>
    </xdr:from>
    <xdr:to>
      <xdr:col>2</xdr:col>
      <xdr:colOff>285750</xdr:colOff>
      <xdr:row>5</xdr:row>
      <xdr:rowOff>95250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100-000035030000}"/>
            </a:ext>
          </a:extLst>
        </xdr:cNvPr>
        <xdr:cNvSpPr txBox="1">
          <a:spLocks noChangeArrowheads="1"/>
        </xdr:cNvSpPr>
      </xdr:nvSpPr>
      <xdr:spPr bwMode="auto">
        <a:xfrm>
          <a:off x="3505200" y="1524000"/>
          <a:ext cx="2857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2</xdr:row>
      <xdr:rowOff>0</xdr:rowOff>
    </xdr:from>
    <xdr:to>
      <xdr:col>2</xdr:col>
      <xdr:colOff>476250</xdr:colOff>
      <xdr:row>2</xdr:row>
      <xdr:rowOff>95250</xdr:rowOff>
    </xdr:to>
    <xdr:sp macro="" textlink="">
      <xdr:nvSpPr>
        <xdr:cNvPr id="822" name="Text Box 9">
          <a:extLst>
            <a:ext uri="{FF2B5EF4-FFF2-40B4-BE49-F238E27FC236}">
              <a16:creationId xmlns:a16="http://schemas.microsoft.com/office/drawing/2014/main" id="{00000000-0008-0000-0100-000036030000}"/>
            </a:ext>
          </a:extLst>
        </xdr:cNvPr>
        <xdr:cNvSpPr txBox="1">
          <a:spLocks noChangeArrowheads="1"/>
        </xdr:cNvSpPr>
      </xdr:nvSpPr>
      <xdr:spPr bwMode="auto">
        <a:xfrm>
          <a:off x="3514725" y="40005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2</xdr:row>
      <xdr:rowOff>0</xdr:rowOff>
    </xdr:from>
    <xdr:to>
      <xdr:col>2</xdr:col>
      <xdr:colOff>438150</xdr:colOff>
      <xdr:row>2</xdr:row>
      <xdr:rowOff>53340</xdr:rowOff>
    </xdr:to>
    <xdr:sp macro="" textlink="">
      <xdr:nvSpPr>
        <xdr:cNvPr id="823" name="Text Box 10">
          <a:extLst>
            <a:ext uri="{FF2B5EF4-FFF2-40B4-BE49-F238E27FC236}">
              <a16:creationId xmlns:a16="http://schemas.microsoft.com/office/drawing/2014/main" id="{00000000-0008-0000-0100-000037030000}"/>
            </a:ext>
          </a:extLst>
        </xdr:cNvPr>
        <xdr:cNvSpPr txBox="1">
          <a:spLocks noChangeArrowheads="1"/>
        </xdr:cNvSpPr>
      </xdr:nvSpPr>
      <xdr:spPr bwMode="auto">
        <a:xfrm>
          <a:off x="3505200" y="40005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2</xdr:row>
      <xdr:rowOff>0</xdr:rowOff>
    </xdr:from>
    <xdr:to>
      <xdr:col>2</xdr:col>
      <xdr:colOff>323850</xdr:colOff>
      <xdr:row>2</xdr:row>
      <xdr:rowOff>57150</xdr:rowOff>
    </xdr:to>
    <xdr:sp macro="" textlink="">
      <xdr:nvSpPr>
        <xdr:cNvPr id="824" name="Text Box 15">
          <a:extLst>
            <a:ext uri="{FF2B5EF4-FFF2-40B4-BE49-F238E27FC236}">
              <a16:creationId xmlns:a16="http://schemas.microsoft.com/office/drawing/2014/main" id="{00000000-0008-0000-0100-000038030000}"/>
            </a:ext>
          </a:extLst>
        </xdr:cNvPr>
        <xdr:cNvSpPr txBox="1">
          <a:spLocks noChangeArrowheads="1"/>
        </xdr:cNvSpPr>
      </xdr:nvSpPr>
      <xdr:spPr bwMode="auto">
        <a:xfrm>
          <a:off x="3505200" y="40005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2</xdr:row>
      <xdr:rowOff>0</xdr:rowOff>
    </xdr:from>
    <xdr:to>
      <xdr:col>5</xdr:col>
      <xdr:colOff>361950</xdr:colOff>
      <xdr:row>2</xdr:row>
      <xdr:rowOff>53340</xdr:rowOff>
    </xdr:to>
    <xdr:sp macro="" textlink="">
      <xdr:nvSpPr>
        <xdr:cNvPr id="825" name="Text Box 12">
          <a:extLst>
            <a:ext uri="{FF2B5EF4-FFF2-40B4-BE49-F238E27FC236}">
              <a16:creationId xmlns:a16="http://schemas.microsoft.com/office/drawing/2014/main" id="{00000000-0008-0000-0100-000039030000}"/>
            </a:ext>
          </a:extLst>
        </xdr:cNvPr>
        <xdr:cNvSpPr txBox="1">
          <a:spLocks noChangeArrowheads="1"/>
        </xdr:cNvSpPr>
      </xdr:nvSpPr>
      <xdr:spPr bwMode="auto">
        <a:xfrm>
          <a:off x="5419725" y="40005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26" name="Text Box 12">
          <a:extLst>
            <a:ext uri="{FF2B5EF4-FFF2-40B4-BE49-F238E27FC236}">
              <a16:creationId xmlns:a16="http://schemas.microsoft.com/office/drawing/2014/main" id="{00000000-0008-0000-0100-00003A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512445</xdr:colOff>
      <xdr:row>2</xdr:row>
      <xdr:rowOff>93345</xdr:rowOff>
    </xdr:to>
    <xdr:sp macro="" textlink="">
      <xdr:nvSpPr>
        <xdr:cNvPr id="827" name="Text Box 12">
          <a:extLst>
            <a:ext uri="{FF2B5EF4-FFF2-40B4-BE49-F238E27FC236}">
              <a16:creationId xmlns:a16="http://schemas.microsoft.com/office/drawing/2014/main" id="{00000000-0008-0000-0100-00003B030000}"/>
            </a:ext>
          </a:extLst>
        </xdr:cNvPr>
        <xdr:cNvSpPr txBox="1">
          <a:spLocks noChangeArrowheads="1"/>
        </xdr:cNvSpPr>
      </xdr:nvSpPr>
      <xdr:spPr bwMode="auto">
        <a:xfrm>
          <a:off x="4505325" y="400050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828" name="Text Box 12">
          <a:extLst>
            <a:ext uri="{FF2B5EF4-FFF2-40B4-BE49-F238E27FC236}">
              <a16:creationId xmlns:a16="http://schemas.microsoft.com/office/drawing/2014/main" id="{00000000-0008-0000-0100-00003C030000}"/>
            </a:ext>
          </a:extLst>
        </xdr:cNvPr>
        <xdr:cNvSpPr txBox="1">
          <a:spLocks noChangeArrowheads="1"/>
        </xdr:cNvSpPr>
      </xdr:nvSpPr>
      <xdr:spPr bwMode="auto">
        <a:xfrm>
          <a:off x="335280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29" name="Text Box 12">
          <a:extLst>
            <a:ext uri="{FF2B5EF4-FFF2-40B4-BE49-F238E27FC236}">
              <a16:creationId xmlns:a16="http://schemas.microsoft.com/office/drawing/2014/main" id="{00000000-0008-0000-0100-00003D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512445</xdr:colOff>
      <xdr:row>2</xdr:row>
      <xdr:rowOff>93345</xdr:rowOff>
    </xdr:to>
    <xdr:sp macro="" textlink="">
      <xdr:nvSpPr>
        <xdr:cNvPr id="830" name="Text Box 12">
          <a:extLst>
            <a:ext uri="{FF2B5EF4-FFF2-40B4-BE49-F238E27FC236}">
              <a16:creationId xmlns:a16="http://schemas.microsoft.com/office/drawing/2014/main" id="{00000000-0008-0000-0100-00003E030000}"/>
            </a:ext>
          </a:extLst>
        </xdr:cNvPr>
        <xdr:cNvSpPr txBox="1">
          <a:spLocks noChangeArrowheads="1"/>
        </xdr:cNvSpPr>
      </xdr:nvSpPr>
      <xdr:spPr bwMode="auto">
        <a:xfrm>
          <a:off x="4505325" y="400050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831" name="Text Box 12">
          <a:extLst>
            <a:ext uri="{FF2B5EF4-FFF2-40B4-BE49-F238E27FC236}">
              <a16:creationId xmlns:a16="http://schemas.microsoft.com/office/drawing/2014/main" id="{00000000-0008-0000-0100-00003F030000}"/>
            </a:ext>
          </a:extLst>
        </xdr:cNvPr>
        <xdr:cNvSpPr txBox="1">
          <a:spLocks noChangeArrowheads="1"/>
        </xdr:cNvSpPr>
      </xdr:nvSpPr>
      <xdr:spPr bwMode="auto">
        <a:xfrm>
          <a:off x="335280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32" name="Text Box 5">
          <a:extLst>
            <a:ext uri="{FF2B5EF4-FFF2-40B4-BE49-F238E27FC236}">
              <a16:creationId xmlns:a16="http://schemas.microsoft.com/office/drawing/2014/main" id="{00000000-0008-0000-0100-000040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33" name="Text Box 6">
          <a:extLst>
            <a:ext uri="{FF2B5EF4-FFF2-40B4-BE49-F238E27FC236}">
              <a16:creationId xmlns:a16="http://schemas.microsoft.com/office/drawing/2014/main" id="{00000000-0008-0000-0100-000041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34" name="Text Box 7">
          <a:extLst>
            <a:ext uri="{FF2B5EF4-FFF2-40B4-BE49-F238E27FC236}">
              <a16:creationId xmlns:a16="http://schemas.microsoft.com/office/drawing/2014/main" id="{00000000-0008-0000-0100-000042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35" name="Text Box 8">
          <a:extLst>
            <a:ext uri="{FF2B5EF4-FFF2-40B4-BE49-F238E27FC236}">
              <a16:creationId xmlns:a16="http://schemas.microsoft.com/office/drawing/2014/main" id="{00000000-0008-0000-0100-000043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36" name="Text Box 9">
          <a:extLst>
            <a:ext uri="{FF2B5EF4-FFF2-40B4-BE49-F238E27FC236}">
              <a16:creationId xmlns:a16="http://schemas.microsoft.com/office/drawing/2014/main" id="{00000000-0008-0000-0100-000044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37" name="Text Box 10">
          <a:extLst>
            <a:ext uri="{FF2B5EF4-FFF2-40B4-BE49-F238E27FC236}">
              <a16:creationId xmlns:a16="http://schemas.microsoft.com/office/drawing/2014/main" id="{00000000-0008-0000-0100-000045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38" name="Text Box 11">
          <a:extLst>
            <a:ext uri="{FF2B5EF4-FFF2-40B4-BE49-F238E27FC236}">
              <a16:creationId xmlns:a16="http://schemas.microsoft.com/office/drawing/2014/main" id="{00000000-0008-0000-0100-000046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39" name="Text Box 12">
          <a:extLst>
            <a:ext uri="{FF2B5EF4-FFF2-40B4-BE49-F238E27FC236}">
              <a16:creationId xmlns:a16="http://schemas.microsoft.com/office/drawing/2014/main" id="{00000000-0008-0000-0100-000047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0" name="Text Box 13">
          <a:extLs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1" name="Text Box 14">
          <a:extLst>
            <a:ext uri="{FF2B5EF4-FFF2-40B4-BE49-F238E27FC236}">
              <a16:creationId xmlns:a16="http://schemas.microsoft.com/office/drawing/2014/main" id="{00000000-0008-0000-0100-000049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2" name="Text Box 15">
          <a:extLst>
            <a:ext uri="{FF2B5EF4-FFF2-40B4-BE49-F238E27FC236}">
              <a16:creationId xmlns:a16="http://schemas.microsoft.com/office/drawing/2014/main" id="{00000000-0008-0000-0100-00004A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3" name="Text Box 16">
          <a:extLst>
            <a:ext uri="{FF2B5EF4-FFF2-40B4-BE49-F238E27FC236}">
              <a16:creationId xmlns:a16="http://schemas.microsoft.com/office/drawing/2014/main" id="{00000000-0008-0000-0100-00004B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4" name="Text Box 1">
          <a:extLst>
            <a:ext uri="{FF2B5EF4-FFF2-40B4-BE49-F238E27FC236}">
              <a16:creationId xmlns:a16="http://schemas.microsoft.com/office/drawing/2014/main" id="{00000000-0008-0000-0100-00004C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5" name="Text Box 2">
          <a:extLst>
            <a:ext uri="{FF2B5EF4-FFF2-40B4-BE49-F238E27FC236}">
              <a16:creationId xmlns:a16="http://schemas.microsoft.com/office/drawing/2014/main" id="{00000000-0008-0000-0100-00004D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6" name="Text Box 3">
          <a:extLst>
            <a:ext uri="{FF2B5EF4-FFF2-40B4-BE49-F238E27FC236}">
              <a16:creationId xmlns:a16="http://schemas.microsoft.com/office/drawing/2014/main" id="{00000000-0008-0000-0100-00004E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7" name="Text Box 4">
          <a:extLst>
            <a:ext uri="{FF2B5EF4-FFF2-40B4-BE49-F238E27FC236}">
              <a16:creationId xmlns:a16="http://schemas.microsoft.com/office/drawing/2014/main" id="{00000000-0008-0000-0100-00004F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8" name="Text Box 5">
          <a:extLst>
            <a:ext uri="{FF2B5EF4-FFF2-40B4-BE49-F238E27FC236}">
              <a16:creationId xmlns:a16="http://schemas.microsoft.com/office/drawing/2014/main" id="{00000000-0008-0000-0100-000050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49" name="Text Box 6">
          <a:extLst>
            <a:ext uri="{FF2B5EF4-FFF2-40B4-BE49-F238E27FC236}">
              <a16:creationId xmlns:a16="http://schemas.microsoft.com/office/drawing/2014/main" id="{00000000-0008-0000-0100-000051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0" name="Text Box 1">
          <a:extLst>
            <a:ext uri="{FF2B5EF4-FFF2-40B4-BE49-F238E27FC236}">
              <a16:creationId xmlns:a16="http://schemas.microsoft.com/office/drawing/2014/main" id="{00000000-0008-0000-0100-000052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1" name="Text Box 2">
          <a:extLst>
            <a:ext uri="{FF2B5EF4-FFF2-40B4-BE49-F238E27FC236}">
              <a16:creationId xmlns:a16="http://schemas.microsoft.com/office/drawing/2014/main" id="{00000000-0008-0000-0100-000053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2" name="Text Box 9">
          <a:extLst>
            <a:ext uri="{FF2B5EF4-FFF2-40B4-BE49-F238E27FC236}">
              <a16:creationId xmlns:a16="http://schemas.microsoft.com/office/drawing/2014/main" id="{00000000-0008-0000-0100-000054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3" name="Text Box 10">
          <a:extLst>
            <a:ext uri="{FF2B5EF4-FFF2-40B4-BE49-F238E27FC236}">
              <a16:creationId xmlns:a16="http://schemas.microsoft.com/office/drawing/2014/main" id="{00000000-0008-0000-0100-000055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4" name="Text Box 11">
          <a:extLst>
            <a:ext uri="{FF2B5EF4-FFF2-40B4-BE49-F238E27FC236}">
              <a16:creationId xmlns:a16="http://schemas.microsoft.com/office/drawing/2014/main" id="{00000000-0008-0000-0100-000056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5" name="Text Box 12">
          <a:extLst>
            <a:ext uri="{FF2B5EF4-FFF2-40B4-BE49-F238E27FC236}">
              <a16:creationId xmlns:a16="http://schemas.microsoft.com/office/drawing/2014/main" id="{00000000-0008-0000-0100-000057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6" name="Text Box 1">
          <a:extLst>
            <a:ext uri="{FF2B5EF4-FFF2-40B4-BE49-F238E27FC236}">
              <a16:creationId xmlns:a16="http://schemas.microsoft.com/office/drawing/2014/main" id="{00000000-0008-0000-0100-000058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7" name="Text Box 2">
          <a:extLst>
            <a:ext uri="{FF2B5EF4-FFF2-40B4-BE49-F238E27FC236}">
              <a16:creationId xmlns:a16="http://schemas.microsoft.com/office/drawing/2014/main" id="{00000000-0008-0000-0100-000059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8" name="Text Box 3">
          <a:extLst>
            <a:ext uri="{FF2B5EF4-FFF2-40B4-BE49-F238E27FC236}">
              <a16:creationId xmlns:a16="http://schemas.microsoft.com/office/drawing/2014/main" id="{00000000-0008-0000-0100-00005A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59" name="Text Box 4">
          <a:extLst>
            <a:ext uri="{FF2B5EF4-FFF2-40B4-BE49-F238E27FC236}">
              <a16:creationId xmlns:a16="http://schemas.microsoft.com/office/drawing/2014/main" id="{00000000-0008-0000-0100-00005B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60" name="Text Box 5">
          <a:extLst>
            <a:ext uri="{FF2B5EF4-FFF2-40B4-BE49-F238E27FC236}">
              <a16:creationId xmlns:a16="http://schemas.microsoft.com/office/drawing/2014/main" id="{00000000-0008-0000-0100-00005C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61" name="Text Box 6">
          <a:extLst>
            <a:ext uri="{FF2B5EF4-FFF2-40B4-BE49-F238E27FC236}">
              <a16:creationId xmlns:a16="http://schemas.microsoft.com/office/drawing/2014/main" id="{00000000-0008-0000-0100-00005D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62" name="Text Box 1">
          <a:extLst>
            <a:ext uri="{FF2B5EF4-FFF2-40B4-BE49-F238E27FC236}">
              <a16:creationId xmlns:a16="http://schemas.microsoft.com/office/drawing/2014/main" id="{00000000-0008-0000-0100-00005E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63" name="Text Box 2">
          <a:extLst>
            <a:ext uri="{FF2B5EF4-FFF2-40B4-BE49-F238E27FC236}">
              <a16:creationId xmlns:a16="http://schemas.microsoft.com/office/drawing/2014/main" id="{00000000-0008-0000-0100-00005F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64" name="Text Box 9">
          <a:extLst>
            <a:ext uri="{FF2B5EF4-FFF2-40B4-BE49-F238E27FC236}">
              <a16:creationId xmlns:a16="http://schemas.microsoft.com/office/drawing/2014/main" id="{00000000-0008-0000-0100-000060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65" name="Text Box 10">
          <a:extLst>
            <a:ext uri="{FF2B5EF4-FFF2-40B4-BE49-F238E27FC236}">
              <a16:creationId xmlns:a16="http://schemas.microsoft.com/office/drawing/2014/main" id="{00000000-0008-0000-0100-000061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66" name="Text Box 11">
          <a:extLst>
            <a:ext uri="{FF2B5EF4-FFF2-40B4-BE49-F238E27FC236}">
              <a16:creationId xmlns:a16="http://schemas.microsoft.com/office/drawing/2014/main" id="{00000000-0008-0000-0100-000062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</xdr:row>
      <xdr:rowOff>0</xdr:rowOff>
    </xdr:from>
    <xdr:to>
      <xdr:col>1</xdr:col>
      <xdr:colOff>320040</xdr:colOff>
      <xdr:row>2</xdr:row>
      <xdr:rowOff>167640</xdr:rowOff>
    </xdr:to>
    <xdr:sp macro="" textlink="">
      <xdr:nvSpPr>
        <xdr:cNvPr id="867" name="Text Box 12">
          <a:extLst>
            <a:ext uri="{FF2B5EF4-FFF2-40B4-BE49-F238E27FC236}">
              <a16:creationId xmlns:a16="http://schemas.microsoft.com/office/drawing/2014/main" id="{00000000-0008-0000-0100-000063030000}"/>
            </a:ext>
          </a:extLst>
        </xdr:cNvPr>
        <xdr:cNvSpPr txBox="1">
          <a:spLocks noChangeArrowheads="1"/>
        </xdr:cNvSpPr>
      </xdr:nvSpPr>
      <xdr:spPr bwMode="auto">
        <a:xfrm>
          <a:off x="96202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68" name="Text Box 12">
          <a:extLst>
            <a:ext uri="{FF2B5EF4-FFF2-40B4-BE49-F238E27FC236}">
              <a16:creationId xmlns:a16="http://schemas.microsoft.com/office/drawing/2014/main" id="{00000000-0008-0000-0100-000064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69" name="Text Box 12">
          <a:extLst>
            <a:ext uri="{FF2B5EF4-FFF2-40B4-BE49-F238E27FC236}">
              <a16:creationId xmlns:a16="http://schemas.microsoft.com/office/drawing/2014/main" id="{00000000-0008-0000-0100-000065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70" name="Text Box 12">
          <a:extLst>
            <a:ext uri="{FF2B5EF4-FFF2-40B4-BE49-F238E27FC236}">
              <a16:creationId xmlns:a16="http://schemas.microsoft.com/office/drawing/2014/main" id="{00000000-0008-0000-0100-000066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71" name="Text Box 12">
          <a:extLst>
            <a:ext uri="{FF2B5EF4-FFF2-40B4-BE49-F238E27FC236}">
              <a16:creationId xmlns:a16="http://schemas.microsoft.com/office/drawing/2014/main" id="{00000000-0008-0000-0100-000067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72" name="Text Box 12">
          <a:extLst>
            <a:ext uri="{FF2B5EF4-FFF2-40B4-BE49-F238E27FC236}">
              <a16:creationId xmlns:a16="http://schemas.microsoft.com/office/drawing/2014/main" id="{00000000-0008-0000-0100-000068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73" name="Text Box 12">
          <a:extLst>
            <a:ext uri="{FF2B5EF4-FFF2-40B4-BE49-F238E27FC236}">
              <a16:creationId xmlns:a16="http://schemas.microsoft.com/office/drawing/2014/main" id="{00000000-0008-0000-0100-000069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74" name="Text Box 12">
          <a:extLst>
            <a:ext uri="{FF2B5EF4-FFF2-40B4-BE49-F238E27FC236}">
              <a16:creationId xmlns:a16="http://schemas.microsoft.com/office/drawing/2014/main" id="{00000000-0008-0000-0100-00006A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75" name="Text Box 12">
          <a:extLst>
            <a:ext uri="{FF2B5EF4-FFF2-40B4-BE49-F238E27FC236}">
              <a16:creationId xmlns:a16="http://schemas.microsoft.com/office/drawing/2014/main" id="{00000000-0008-0000-0100-00006B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2</xdr:row>
      <xdr:rowOff>0</xdr:rowOff>
    </xdr:from>
    <xdr:to>
      <xdr:col>5</xdr:col>
      <xdr:colOff>609600</xdr:colOff>
      <xdr:row>2</xdr:row>
      <xdr:rowOff>93345</xdr:rowOff>
    </xdr:to>
    <xdr:sp macro="" textlink="">
      <xdr:nvSpPr>
        <xdr:cNvPr id="876" name="Text Box 12">
          <a:extLst>
            <a:ext uri="{FF2B5EF4-FFF2-40B4-BE49-F238E27FC236}">
              <a16:creationId xmlns:a16="http://schemas.microsoft.com/office/drawing/2014/main" id="{00000000-0008-0000-0100-00006C030000}"/>
            </a:ext>
          </a:extLst>
        </xdr:cNvPr>
        <xdr:cNvSpPr txBox="1">
          <a:spLocks noChangeArrowheads="1"/>
        </xdr:cNvSpPr>
      </xdr:nvSpPr>
      <xdr:spPr bwMode="auto">
        <a:xfrm>
          <a:off x="5924550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878" name="Text Box 12">
          <a:extLst>
            <a:ext uri="{FF2B5EF4-FFF2-40B4-BE49-F238E27FC236}">
              <a16:creationId xmlns:a16="http://schemas.microsoft.com/office/drawing/2014/main" id="{00000000-0008-0000-0100-00006E030000}"/>
            </a:ext>
          </a:extLst>
        </xdr:cNvPr>
        <xdr:cNvSpPr txBox="1">
          <a:spLocks noChangeArrowheads="1"/>
        </xdr:cNvSpPr>
      </xdr:nvSpPr>
      <xdr:spPr bwMode="auto">
        <a:xfrm>
          <a:off x="335280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2</xdr:row>
      <xdr:rowOff>0</xdr:rowOff>
    </xdr:from>
    <xdr:to>
      <xdr:col>1</xdr:col>
      <xdr:colOff>2628900</xdr:colOff>
      <xdr:row>2</xdr:row>
      <xdr:rowOff>93345</xdr:rowOff>
    </xdr:to>
    <xdr:sp macro="" textlink="">
      <xdr:nvSpPr>
        <xdr:cNvPr id="879" name="Text Box 12">
          <a:extLst>
            <a:ext uri="{FF2B5EF4-FFF2-40B4-BE49-F238E27FC236}">
              <a16:creationId xmlns:a16="http://schemas.microsoft.com/office/drawing/2014/main" id="{00000000-0008-0000-0100-00006F030000}"/>
            </a:ext>
          </a:extLst>
        </xdr:cNvPr>
        <xdr:cNvSpPr txBox="1">
          <a:spLocks noChangeArrowheads="1"/>
        </xdr:cNvSpPr>
      </xdr:nvSpPr>
      <xdr:spPr bwMode="auto">
        <a:xfrm>
          <a:off x="335280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512445</xdr:colOff>
      <xdr:row>2</xdr:row>
      <xdr:rowOff>93345</xdr:rowOff>
    </xdr:to>
    <xdr:sp macro="" textlink="">
      <xdr:nvSpPr>
        <xdr:cNvPr id="880" name="Text Box 12">
          <a:extLst>
            <a:ext uri="{FF2B5EF4-FFF2-40B4-BE49-F238E27FC236}">
              <a16:creationId xmlns:a16="http://schemas.microsoft.com/office/drawing/2014/main" id="{00000000-0008-0000-0100-000070030000}"/>
            </a:ext>
          </a:extLst>
        </xdr:cNvPr>
        <xdr:cNvSpPr txBox="1">
          <a:spLocks noChangeArrowheads="1"/>
        </xdr:cNvSpPr>
      </xdr:nvSpPr>
      <xdr:spPr bwMode="auto">
        <a:xfrm>
          <a:off x="4505325" y="400050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2</xdr:row>
      <xdr:rowOff>0</xdr:rowOff>
    </xdr:from>
    <xdr:to>
      <xdr:col>4</xdr:col>
      <xdr:colOff>512445</xdr:colOff>
      <xdr:row>2</xdr:row>
      <xdr:rowOff>93345</xdr:rowOff>
    </xdr:to>
    <xdr:sp macro="" textlink="">
      <xdr:nvSpPr>
        <xdr:cNvPr id="881" name="Text Box 12">
          <a:extLst>
            <a:ext uri="{FF2B5EF4-FFF2-40B4-BE49-F238E27FC236}">
              <a16:creationId xmlns:a16="http://schemas.microsoft.com/office/drawing/2014/main" id="{00000000-0008-0000-0100-000071030000}"/>
            </a:ext>
          </a:extLst>
        </xdr:cNvPr>
        <xdr:cNvSpPr txBox="1">
          <a:spLocks noChangeArrowheads="1"/>
        </xdr:cNvSpPr>
      </xdr:nvSpPr>
      <xdr:spPr bwMode="auto">
        <a:xfrm>
          <a:off x="4505325" y="400050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1</xdr:col>
      <xdr:colOff>647700</xdr:colOff>
      <xdr:row>172</xdr:row>
      <xdr:rowOff>93345</xdr:rowOff>
    </xdr:to>
    <xdr:sp macro="" textlink="">
      <xdr:nvSpPr>
        <xdr:cNvPr id="330" name="Text Box 13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 txBox="1">
          <a:spLocks noChangeArrowheads="1"/>
        </xdr:cNvSpPr>
      </xdr:nvSpPr>
      <xdr:spPr bwMode="auto">
        <a:xfrm>
          <a:off x="0" y="25946100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172</xdr:row>
      <xdr:rowOff>0</xdr:rowOff>
    </xdr:from>
    <xdr:to>
      <xdr:col>1</xdr:col>
      <xdr:colOff>647700</xdr:colOff>
      <xdr:row>172</xdr:row>
      <xdr:rowOff>93345</xdr:rowOff>
    </xdr:to>
    <xdr:sp macro="" textlink="">
      <xdr:nvSpPr>
        <xdr:cNvPr id="331" name="Text Box 13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 txBox="1">
          <a:spLocks noChangeArrowheads="1"/>
        </xdr:cNvSpPr>
      </xdr:nvSpPr>
      <xdr:spPr bwMode="auto">
        <a:xfrm>
          <a:off x="0" y="25946100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176</xdr:row>
      <xdr:rowOff>0</xdr:rowOff>
    </xdr:from>
    <xdr:to>
      <xdr:col>2</xdr:col>
      <xdr:colOff>476250</xdr:colOff>
      <xdr:row>176</xdr:row>
      <xdr:rowOff>95250</xdr:rowOff>
    </xdr:to>
    <xdr:sp macro="" textlink="">
      <xdr:nvSpPr>
        <xdr:cNvPr id="336" name="Text Box 9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 txBox="1">
          <a:spLocks noChangeArrowheads="1"/>
        </xdr:cNvSpPr>
      </xdr:nvSpPr>
      <xdr:spPr bwMode="auto">
        <a:xfrm>
          <a:off x="3419475" y="40005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176</xdr:row>
      <xdr:rowOff>0</xdr:rowOff>
    </xdr:from>
    <xdr:to>
      <xdr:col>2</xdr:col>
      <xdr:colOff>438150</xdr:colOff>
      <xdr:row>176</xdr:row>
      <xdr:rowOff>53340</xdr:rowOff>
    </xdr:to>
    <xdr:sp macro="" textlink="">
      <xdr:nvSpPr>
        <xdr:cNvPr id="337" name="Text Box 10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 txBox="1">
          <a:spLocks noChangeArrowheads="1"/>
        </xdr:cNvSpPr>
      </xdr:nvSpPr>
      <xdr:spPr bwMode="auto">
        <a:xfrm>
          <a:off x="3409950" y="40005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176</xdr:row>
      <xdr:rowOff>0</xdr:rowOff>
    </xdr:from>
    <xdr:to>
      <xdr:col>2</xdr:col>
      <xdr:colOff>323850</xdr:colOff>
      <xdr:row>176</xdr:row>
      <xdr:rowOff>57150</xdr:rowOff>
    </xdr:to>
    <xdr:sp macro="" textlink="">
      <xdr:nvSpPr>
        <xdr:cNvPr id="338" name="Text Box 15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 txBox="1">
          <a:spLocks noChangeArrowheads="1"/>
        </xdr:cNvSpPr>
      </xdr:nvSpPr>
      <xdr:spPr bwMode="auto">
        <a:xfrm>
          <a:off x="3409950" y="40005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176</xdr:row>
      <xdr:rowOff>0</xdr:rowOff>
    </xdr:from>
    <xdr:to>
      <xdr:col>5</xdr:col>
      <xdr:colOff>361950</xdr:colOff>
      <xdr:row>176</xdr:row>
      <xdr:rowOff>53340</xdr:rowOff>
    </xdr:to>
    <xdr:sp macro="" textlink="">
      <xdr:nvSpPr>
        <xdr:cNvPr id="339" name="Text Box 12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 txBox="1">
          <a:spLocks noChangeArrowheads="1"/>
        </xdr:cNvSpPr>
      </xdr:nvSpPr>
      <xdr:spPr bwMode="auto">
        <a:xfrm>
          <a:off x="5448300" y="40005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340" name="Text Box 12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167640</xdr:colOff>
      <xdr:row>176</xdr:row>
      <xdr:rowOff>93345</xdr:rowOff>
    </xdr:to>
    <xdr:sp macro="" textlink="">
      <xdr:nvSpPr>
        <xdr:cNvPr id="341" name="Text Box 12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514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342" name="Text Box 12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167640</xdr:colOff>
      <xdr:row>176</xdr:row>
      <xdr:rowOff>93345</xdr:rowOff>
    </xdr:to>
    <xdr:sp macro="" textlink="">
      <xdr:nvSpPr>
        <xdr:cNvPr id="343" name="Text Box 12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514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344" name="Text Box 12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45" name="Text Box 5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46" name="Text Box 6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47" name="Text Box 7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48" name="Text Box 8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49" name="Text Box 9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50" name="Text Box 10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51" name="Text Box 11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52" name="Text Box 12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53" name="Text Box 13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54" name="Text Box 14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55" name="Text Box 15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56" name="Text Box 16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58" name="Text Box 2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59" name="Text Box 3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60" name="Text Box 4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61" name="Text Box 5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62" name="Text Box 6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64" name="Text Box 2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65" name="Text Box 9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66" name="Text Box 10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67" name="Text Box 11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167640</xdr:rowOff>
    </xdr:to>
    <xdr:sp macro="" textlink="">
      <xdr:nvSpPr>
        <xdr:cNvPr id="368" name="Text Box 12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0" name="Text Box 2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1" name="Text Box 3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2" name="Text Box 4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3" name="Text Box 5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4" name="Text Box 6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6" name="Text Box 2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7" name="Text Box 9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8" name="Text Box 10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79" name="Text Box 11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200</xdr:row>
      <xdr:rowOff>0</xdr:rowOff>
    </xdr:from>
    <xdr:to>
      <xdr:col>1</xdr:col>
      <xdr:colOff>320040</xdr:colOff>
      <xdr:row>200</xdr:row>
      <xdr:rowOff>190500</xdr:rowOff>
    </xdr:to>
    <xdr:sp macro="" textlink="">
      <xdr:nvSpPr>
        <xdr:cNvPr id="380" name="Text Box 12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 txBox="1">
          <a:spLocks noChangeArrowheads="1"/>
        </xdr:cNvSpPr>
      </xdr:nvSpPr>
      <xdr:spPr bwMode="auto">
        <a:xfrm>
          <a:off x="866775" y="16240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179</xdr:row>
      <xdr:rowOff>0</xdr:rowOff>
    </xdr:from>
    <xdr:to>
      <xdr:col>2</xdr:col>
      <xdr:colOff>400050</xdr:colOff>
      <xdr:row>179</xdr:row>
      <xdr:rowOff>76200</xdr:rowOff>
    </xdr:to>
    <xdr:sp macro="" textlink="">
      <xdr:nvSpPr>
        <xdr:cNvPr id="381" name="Text Box 10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 txBox="1">
          <a:spLocks noChangeArrowheads="1"/>
        </xdr:cNvSpPr>
      </xdr:nvSpPr>
      <xdr:spPr bwMode="auto">
        <a:xfrm>
          <a:off x="3409950" y="1295400"/>
          <a:ext cx="4000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179</xdr:row>
      <xdr:rowOff>0</xdr:rowOff>
    </xdr:from>
    <xdr:to>
      <xdr:col>2</xdr:col>
      <xdr:colOff>285750</xdr:colOff>
      <xdr:row>179</xdr:row>
      <xdr:rowOff>95250</xdr:rowOff>
    </xdr:to>
    <xdr:sp macro="" textlink="">
      <xdr:nvSpPr>
        <xdr:cNvPr id="382" name="Text Box 15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 txBox="1">
          <a:spLocks noChangeArrowheads="1"/>
        </xdr:cNvSpPr>
      </xdr:nvSpPr>
      <xdr:spPr bwMode="auto">
        <a:xfrm>
          <a:off x="3409950" y="1295400"/>
          <a:ext cx="2857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83" name="Text Box 5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84" name="Text Box 6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85" name="Text Box 7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86" name="Text Box 8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87" name="Text Box 9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88" name="Text Box 10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89" name="Text Box 11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90" name="Text Box 12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91" name="Text Box 13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92" name="Text Box 14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93" name="Text Box 15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394" name="Text Box 16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395" name="Text Box 1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396" name="Text Box 2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397" name="Text Box 3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398" name="Text Box 4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399" name="Text Box 5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00" name="Text Box 6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01" name="Text Box 1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02" name="Text Box 2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03" name="Text Box 9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04" name="Text Box 10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05" name="Text Box 11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06" name="Text Box 12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07" name="Text Box 1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08" name="Text Box 2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09" name="Text Box 3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10" name="Text Box 4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11" name="Text Box 5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12" name="Text Box 6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13" name="Text Box 1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14" name="Text Box 2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15" name="Text Box 9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16" name="Text Box 10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17" name="Text Box 11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418" name="Text Box 12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178</xdr:row>
      <xdr:rowOff>0</xdr:rowOff>
    </xdr:from>
    <xdr:to>
      <xdr:col>2</xdr:col>
      <xdr:colOff>476250</xdr:colOff>
      <xdr:row>178</xdr:row>
      <xdr:rowOff>95250</xdr:rowOff>
    </xdr:to>
    <xdr:sp macro="" textlink="">
      <xdr:nvSpPr>
        <xdr:cNvPr id="419" name="Text Box 9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 txBox="1">
          <a:spLocks noChangeArrowheads="1"/>
        </xdr:cNvSpPr>
      </xdr:nvSpPr>
      <xdr:spPr bwMode="auto">
        <a:xfrm>
          <a:off x="3419475" y="91440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178</xdr:row>
      <xdr:rowOff>0</xdr:rowOff>
    </xdr:from>
    <xdr:to>
      <xdr:col>2</xdr:col>
      <xdr:colOff>438150</xdr:colOff>
      <xdr:row>178</xdr:row>
      <xdr:rowOff>53340</xdr:rowOff>
    </xdr:to>
    <xdr:sp macro="" textlink="">
      <xdr:nvSpPr>
        <xdr:cNvPr id="420" name="Text Box 10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 txBox="1">
          <a:spLocks noChangeArrowheads="1"/>
        </xdr:cNvSpPr>
      </xdr:nvSpPr>
      <xdr:spPr bwMode="auto">
        <a:xfrm>
          <a:off x="3409950" y="91440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178</xdr:row>
      <xdr:rowOff>0</xdr:rowOff>
    </xdr:from>
    <xdr:to>
      <xdr:col>2</xdr:col>
      <xdr:colOff>323850</xdr:colOff>
      <xdr:row>178</xdr:row>
      <xdr:rowOff>57150</xdr:rowOff>
    </xdr:to>
    <xdr:sp macro="" textlink="">
      <xdr:nvSpPr>
        <xdr:cNvPr id="421" name="Text Box 15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 txBox="1">
          <a:spLocks noChangeArrowheads="1"/>
        </xdr:cNvSpPr>
      </xdr:nvSpPr>
      <xdr:spPr bwMode="auto">
        <a:xfrm>
          <a:off x="3409950" y="91440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178</xdr:row>
      <xdr:rowOff>0</xdr:rowOff>
    </xdr:from>
    <xdr:to>
      <xdr:col>5</xdr:col>
      <xdr:colOff>361950</xdr:colOff>
      <xdr:row>178</xdr:row>
      <xdr:rowOff>53340</xdr:rowOff>
    </xdr:to>
    <xdr:sp macro="" textlink="">
      <xdr:nvSpPr>
        <xdr:cNvPr id="422" name="Text Box 12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 txBox="1">
          <a:spLocks noChangeArrowheads="1"/>
        </xdr:cNvSpPr>
      </xdr:nvSpPr>
      <xdr:spPr bwMode="auto">
        <a:xfrm>
          <a:off x="5448300" y="9144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200</xdr:row>
      <xdr:rowOff>0</xdr:rowOff>
    </xdr:from>
    <xdr:to>
      <xdr:col>1</xdr:col>
      <xdr:colOff>647700</xdr:colOff>
      <xdr:row>200</xdr:row>
      <xdr:rowOff>93345</xdr:rowOff>
    </xdr:to>
    <xdr:sp macro="" textlink="">
      <xdr:nvSpPr>
        <xdr:cNvPr id="423" name="Text Box 13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 txBox="1">
          <a:spLocks noChangeArrowheads="1"/>
        </xdr:cNvSpPr>
      </xdr:nvSpPr>
      <xdr:spPr bwMode="auto">
        <a:xfrm>
          <a:off x="0" y="162401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200</xdr:row>
      <xdr:rowOff>0</xdr:rowOff>
    </xdr:from>
    <xdr:to>
      <xdr:col>1</xdr:col>
      <xdr:colOff>647700</xdr:colOff>
      <xdr:row>200</xdr:row>
      <xdr:rowOff>93345</xdr:rowOff>
    </xdr:to>
    <xdr:sp macro="" textlink="">
      <xdr:nvSpPr>
        <xdr:cNvPr id="424" name="Text Box 13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 txBox="1">
          <a:spLocks noChangeArrowheads="1"/>
        </xdr:cNvSpPr>
      </xdr:nvSpPr>
      <xdr:spPr bwMode="auto">
        <a:xfrm>
          <a:off x="0" y="162401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200</xdr:row>
      <xdr:rowOff>0</xdr:rowOff>
    </xdr:from>
    <xdr:to>
      <xdr:col>1</xdr:col>
      <xdr:colOff>647700</xdr:colOff>
      <xdr:row>200</xdr:row>
      <xdr:rowOff>93345</xdr:rowOff>
    </xdr:to>
    <xdr:sp macro="" textlink="">
      <xdr:nvSpPr>
        <xdr:cNvPr id="425" name="Text Box 13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 txBox="1">
          <a:spLocks noChangeArrowheads="1"/>
        </xdr:cNvSpPr>
      </xdr:nvSpPr>
      <xdr:spPr bwMode="auto">
        <a:xfrm>
          <a:off x="0" y="162401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200</xdr:row>
      <xdr:rowOff>0</xdr:rowOff>
    </xdr:from>
    <xdr:to>
      <xdr:col>1</xdr:col>
      <xdr:colOff>647700</xdr:colOff>
      <xdr:row>200</xdr:row>
      <xdr:rowOff>93345</xdr:rowOff>
    </xdr:to>
    <xdr:sp macro="" textlink="">
      <xdr:nvSpPr>
        <xdr:cNvPr id="426" name="Text Box 13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 txBox="1">
          <a:spLocks noChangeArrowheads="1"/>
        </xdr:cNvSpPr>
      </xdr:nvSpPr>
      <xdr:spPr bwMode="auto">
        <a:xfrm>
          <a:off x="0" y="162401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200</xdr:row>
      <xdr:rowOff>0</xdr:rowOff>
    </xdr:from>
    <xdr:to>
      <xdr:col>1</xdr:col>
      <xdr:colOff>647700</xdr:colOff>
      <xdr:row>200</xdr:row>
      <xdr:rowOff>93345</xdr:rowOff>
    </xdr:to>
    <xdr:sp macro="" textlink="">
      <xdr:nvSpPr>
        <xdr:cNvPr id="427" name="Text Box 13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 txBox="1">
          <a:spLocks noChangeArrowheads="1"/>
        </xdr:cNvSpPr>
      </xdr:nvSpPr>
      <xdr:spPr bwMode="auto">
        <a:xfrm>
          <a:off x="0" y="162401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200</xdr:row>
      <xdr:rowOff>0</xdr:rowOff>
    </xdr:from>
    <xdr:to>
      <xdr:col>1</xdr:col>
      <xdr:colOff>647700</xdr:colOff>
      <xdr:row>200</xdr:row>
      <xdr:rowOff>93345</xdr:rowOff>
    </xdr:to>
    <xdr:sp macro="" textlink="">
      <xdr:nvSpPr>
        <xdr:cNvPr id="428" name="Text Box 13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 txBox="1">
          <a:spLocks noChangeArrowheads="1"/>
        </xdr:cNvSpPr>
      </xdr:nvSpPr>
      <xdr:spPr bwMode="auto">
        <a:xfrm>
          <a:off x="0" y="162401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179</xdr:row>
      <xdr:rowOff>0</xdr:rowOff>
    </xdr:from>
    <xdr:to>
      <xdr:col>2</xdr:col>
      <xdr:colOff>400050</xdr:colOff>
      <xdr:row>179</xdr:row>
      <xdr:rowOff>76200</xdr:rowOff>
    </xdr:to>
    <xdr:sp macro="" textlink="">
      <xdr:nvSpPr>
        <xdr:cNvPr id="429" name="Text Box 10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 txBox="1">
          <a:spLocks noChangeArrowheads="1"/>
        </xdr:cNvSpPr>
      </xdr:nvSpPr>
      <xdr:spPr bwMode="auto">
        <a:xfrm>
          <a:off x="3409950" y="1295400"/>
          <a:ext cx="4000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179</xdr:row>
      <xdr:rowOff>0</xdr:rowOff>
    </xdr:from>
    <xdr:to>
      <xdr:col>2</xdr:col>
      <xdr:colOff>285750</xdr:colOff>
      <xdr:row>179</xdr:row>
      <xdr:rowOff>95250</xdr:rowOff>
    </xdr:to>
    <xdr:sp macro="" textlink="">
      <xdr:nvSpPr>
        <xdr:cNvPr id="430" name="Text Box 15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 txBox="1">
          <a:spLocks noChangeArrowheads="1"/>
        </xdr:cNvSpPr>
      </xdr:nvSpPr>
      <xdr:spPr bwMode="auto">
        <a:xfrm>
          <a:off x="3409950" y="1295400"/>
          <a:ext cx="2857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176</xdr:row>
      <xdr:rowOff>0</xdr:rowOff>
    </xdr:from>
    <xdr:to>
      <xdr:col>2</xdr:col>
      <xdr:colOff>476250</xdr:colOff>
      <xdr:row>176</xdr:row>
      <xdr:rowOff>95250</xdr:rowOff>
    </xdr:to>
    <xdr:sp macro="" textlink="">
      <xdr:nvSpPr>
        <xdr:cNvPr id="431" name="Text Box 9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 txBox="1">
          <a:spLocks noChangeArrowheads="1"/>
        </xdr:cNvSpPr>
      </xdr:nvSpPr>
      <xdr:spPr bwMode="auto">
        <a:xfrm>
          <a:off x="3419475" y="40005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176</xdr:row>
      <xdr:rowOff>0</xdr:rowOff>
    </xdr:from>
    <xdr:to>
      <xdr:col>2</xdr:col>
      <xdr:colOff>438150</xdr:colOff>
      <xdr:row>176</xdr:row>
      <xdr:rowOff>53340</xdr:rowOff>
    </xdr:to>
    <xdr:sp macro="" textlink="">
      <xdr:nvSpPr>
        <xdr:cNvPr id="432" name="Text Box 10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 txBox="1">
          <a:spLocks noChangeArrowheads="1"/>
        </xdr:cNvSpPr>
      </xdr:nvSpPr>
      <xdr:spPr bwMode="auto">
        <a:xfrm>
          <a:off x="3409950" y="40005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176</xdr:row>
      <xdr:rowOff>0</xdr:rowOff>
    </xdr:from>
    <xdr:to>
      <xdr:col>2</xdr:col>
      <xdr:colOff>323850</xdr:colOff>
      <xdr:row>176</xdr:row>
      <xdr:rowOff>57150</xdr:rowOff>
    </xdr:to>
    <xdr:sp macro="" textlink="">
      <xdr:nvSpPr>
        <xdr:cNvPr id="433" name="Text Box 15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 txBox="1">
          <a:spLocks noChangeArrowheads="1"/>
        </xdr:cNvSpPr>
      </xdr:nvSpPr>
      <xdr:spPr bwMode="auto">
        <a:xfrm>
          <a:off x="3409950" y="40005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176</xdr:row>
      <xdr:rowOff>0</xdr:rowOff>
    </xdr:from>
    <xdr:to>
      <xdr:col>5</xdr:col>
      <xdr:colOff>361950</xdr:colOff>
      <xdr:row>176</xdr:row>
      <xdr:rowOff>53340</xdr:rowOff>
    </xdr:to>
    <xdr:sp macro="" textlink="">
      <xdr:nvSpPr>
        <xdr:cNvPr id="434" name="Text Box 12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 txBox="1">
          <a:spLocks noChangeArrowheads="1"/>
        </xdr:cNvSpPr>
      </xdr:nvSpPr>
      <xdr:spPr bwMode="auto">
        <a:xfrm>
          <a:off x="5448300" y="40005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35" name="Text Box 12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320040</xdr:colOff>
      <xdr:row>176</xdr:row>
      <xdr:rowOff>93345</xdr:rowOff>
    </xdr:to>
    <xdr:sp macro="" textlink="">
      <xdr:nvSpPr>
        <xdr:cNvPr id="436" name="Text Box 12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437" name="Text Box 12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38" name="Text Box 12">
          <a:extLst>
            <a:ext uri="{FF2B5EF4-FFF2-40B4-BE49-F238E27FC236}">
              <a16:creationId xmlns:a16="http://schemas.microsoft.com/office/drawing/2014/main" id="{00000000-0008-0000-0100-0000B6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320040</xdr:colOff>
      <xdr:row>176</xdr:row>
      <xdr:rowOff>93345</xdr:rowOff>
    </xdr:to>
    <xdr:sp macro="" textlink="">
      <xdr:nvSpPr>
        <xdr:cNvPr id="439" name="Text Box 12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440" name="Text Box 12">
          <a:extLst>
            <a:ext uri="{FF2B5EF4-FFF2-40B4-BE49-F238E27FC236}">
              <a16:creationId xmlns:a16="http://schemas.microsoft.com/office/drawing/2014/main" id="{00000000-0008-0000-0100-0000B801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41" name="Text Box 5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42" name="Text Box 6">
          <a:extLst>
            <a:ext uri="{FF2B5EF4-FFF2-40B4-BE49-F238E27FC236}">
              <a16:creationId xmlns:a16="http://schemas.microsoft.com/office/drawing/2014/main" id="{00000000-0008-0000-0100-0000BA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43" name="Text Box 7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44" name="Text Box 8">
          <a:extLst>
            <a:ext uri="{FF2B5EF4-FFF2-40B4-BE49-F238E27FC236}">
              <a16:creationId xmlns:a16="http://schemas.microsoft.com/office/drawing/2014/main" id="{00000000-0008-0000-0100-0000BC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45" name="Text Box 9">
          <a:extLst>
            <a:ext uri="{FF2B5EF4-FFF2-40B4-BE49-F238E27FC236}">
              <a16:creationId xmlns:a16="http://schemas.microsoft.com/office/drawing/2014/main" id="{00000000-0008-0000-0100-0000BD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46" name="Text Box 10">
          <a:extLst>
            <a:ext uri="{FF2B5EF4-FFF2-40B4-BE49-F238E27FC236}">
              <a16:creationId xmlns:a16="http://schemas.microsoft.com/office/drawing/2014/main" id="{00000000-0008-0000-0100-0000BE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47" name="Text Box 11">
          <a:extLst>
            <a:ext uri="{FF2B5EF4-FFF2-40B4-BE49-F238E27FC236}">
              <a16:creationId xmlns:a16="http://schemas.microsoft.com/office/drawing/2014/main" id="{00000000-0008-0000-0100-0000BF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48" name="Text Box 12">
          <a:extLst>
            <a:ext uri="{FF2B5EF4-FFF2-40B4-BE49-F238E27FC236}">
              <a16:creationId xmlns:a16="http://schemas.microsoft.com/office/drawing/2014/main" id="{00000000-0008-0000-0100-0000C0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49" name="Text Box 13">
          <a:extLst>
            <a:ext uri="{FF2B5EF4-FFF2-40B4-BE49-F238E27FC236}">
              <a16:creationId xmlns:a16="http://schemas.microsoft.com/office/drawing/2014/main" id="{00000000-0008-0000-0100-0000C1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0" name="Text Box 14">
          <a:extLst>
            <a:ext uri="{FF2B5EF4-FFF2-40B4-BE49-F238E27FC236}">
              <a16:creationId xmlns:a16="http://schemas.microsoft.com/office/drawing/2014/main" id="{00000000-0008-0000-0100-0000C2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1" name="Text Box 15">
          <a:extLst>
            <a:ext uri="{FF2B5EF4-FFF2-40B4-BE49-F238E27FC236}">
              <a16:creationId xmlns:a16="http://schemas.microsoft.com/office/drawing/2014/main" id="{00000000-0008-0000-0100-0000C3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2" name="Text Box 16">
          <a:extLst>
            <a:ext uri="{FF2B5EF4-FFF2-40B4-BE49-F238E27FC236}">
              <a16:creationId xmlns:a16="http://schemas.microsoft.com/office/drawing/2014/main" id="{00000000-0008-0000-0100-0000C4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3" name="Text Box 1">
          <a:extLst>
            <a:ext uri="{FF2B5EF4-FFF2-40B4-BE49-F238E27FC236}">
              <a16:creationId xmlns:a16="http://schemas.microsoft.com/office/drawing/2014/main" id="{00000000-0008-0000-0100-0000C5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4" name="Text Box 2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5" name="Text Box 3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6" name="Text Box 4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7" name="Text Box 5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8" name="Text Box 6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59" name="Text Box 1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0" name="Text Box 2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1" name="Text Box 9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2" name="Text Box 10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3" name="Text Box 11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4" name="Text Box 12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5" name="Text Box 1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6" name="Text Box 2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7" name="Text Box 3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8" name="Text Box 4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69" name="Text Box 5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70" name="Text Box 6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71" name="Text Box 1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72" name="Text Box 2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73" name="Text Box 9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74" name="Text Box 10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75" name="Text Box 11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476" name="Text Box 12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77" name="Text Box 12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78" name="Text Box 12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79" name="Text Box 12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80" name="Text Box 12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81" name="Text Box 12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82" name="Text Box 12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83" name="Text Box 12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84" name="Text Box 12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85" name="Text Box 12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86" name="Text Box 12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487" name="Text Box 12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488" name="Text Box 12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320040</xdr:colOff>
      <xdr:row>176</xdr:row>
      <xdr:rowOff>93345</xdr:rowOff>
    </xdr:to>
    <xdr:sp macro="" textlink="">
      <xdr:nvSpPr>
        <xdr:cNvPr id="489" name="Text Box 12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320040</xdr:colOff>
      <xdr:row>176</xdr:row>
      <xdr:rowOff>93345</xdr:rowOff>
    </xdr:to>
    <xdr:sp macro="" textlink="">
      <xdr:nvSpPr>
        <xdr:cNvPr id="490" name="Text Box 12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176</xdr:row>
      <xdr:rowOff>0</xdr:rowOff>
    </xdr:from>
    <xdr:to>
      <xdr:col>2</xdr:col>
      <xdr:colOff>476250</xdr:colOff>
      <xdr:row>176</xdr:row>
      <xdr:rowOff>95250</xdr:rowOff>
    </xdr:to>
    <xdr:sp macro="" textlink="">
      <xdr:nvSpPr>
        <xdr:cNvPr id="491" name="Text Box 9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 txBox="1">
          <a:spLocks noChangeArrowheads="1"/>
        </xdr:cNvSpPr>
      </xdr:nvSpPr>
      <xdr:spPr bwMode="auto">
        <a:xfrm>
          <a:off x="3419475" y="40005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176</xdr:row>
      <xdr:rowOff>0</xdr:rowOff>
    </xdr:from>
    <xdr:to>
      <xdr:col>2</xdr:col>
      <xdr:colOff>438150</xdr:colOff>
      <xdr:row>176</xdr:row>
      <xdr:rowOff>53340</xdr:rowOff>
    </xdr:to>
    <xdr:sp macro="" textlink="">
      <xdr:nvSpPr>
        <xdr:cNvPr id="492" name="Text Box 10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 txBox="1">
          <a:spLocks noChangeArrowheads="1"/>
        </xdr:cNvSpPr>
      </xdr:nvSpPr>
      <xdr:spPr bwMode="auto">
        <a:xfrm>
          <a:off x="3409950" y="40005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176</xdr:row>
      <xdr:rowOff>0</xdr:rowOff>
    </xdr:from>
    <xdr:to>
      <xdr:col>2</xdr:col>
      <xdr:colOff>323850</xdr:colOff>
      <xdr:row>176</xdr:row>
      <xdr:rowOff>57150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 txBox="1">
          <a:spLocks noChangeArrowheads="1"/>
        </xdr:cNvSpPr>
      </xdr:nvSpPr>
      <xdr:spPr bwMode="auto">
        <a:xfrm>
          <a:off x="3409950" y="40005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176</xdr:row>
      <xdr:rowOff>0</xdr:rowOff>
    </xdr:from>
    <xdr:to>
      <xdr:col>5</xdr:col>
      <xdr:colOff>361950</xdr:colOff>
      <xdr:row>176</xdr:row>
      <xdr:rowOff>53340</xdr:rowOff>
    </xdr:to>
    <xdr:sp macro="" textlink="">
      <xdr:nvSpPr>
        <xdr:cNvPr id="494" name="Text Box 12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 txBox="1">
          <a:spLocks noChangeArrowheads="1"/>
        </xdr:cNvSpPr>
      </xdr:nvSpPr>
      <xdr:spPr bwMode="auto">
        <a:xfrm>
          <a:off x="5448300" y="40005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495" name="Text Box 12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360045</xdr:colOff>
      <xdr:row>176</xdr:row>
      <xdr:rowOff>93345</xdr:rowOff>
    </xdr:to>
    <xdr:sp macro="" textlink="">
      <xdr:nvSpPr>
        <xdr:cNvPr id="496" name="Text Box 12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7239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497" name="Text Box 12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360045</xdr:colOff>
      <xdr:row>176</xdr:row>
      <xdr:rowOff>93345</xdr:rowOff>
    </xdr:to>
    <xdr:sp macro="" textlink="">
      <xdr:nvSpPr>
        <xdr:cNvPr id="498" name="Text Box 12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7239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499" name="Text Box 12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0" name="Text Box 5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1" name="Text Box 6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2" name="Text Box 7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3" name="Text Box 8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4" name="Text Box 9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5" name="Text Box 10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6" name="Text Box 11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7" name="Text Box 12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8" name="Text Box 13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09" name="Text Box 14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10" name="Text Box 15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11" name="Text Box 16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12" name="Text Box 1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13" name="Text Box 2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14" name="Text Box 3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15" name="Text Box 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16" name="Text Box 5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17" name="Text Box 6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18" name="Text Box 1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19" name="Text Box 2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20" name="Text Box 9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21" name="Text Box 10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22" name="Text Box 11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167640</xdr:rowOff>
    </xdr:to>
    <xdr:sp macro="" textlink="">
      <xdr:nvSpPr>
        <xdr:cNvPr id="523" name="Text Box 12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24" name="Text Box 1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25" name="Text Box 2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26" name="Text Box 3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27" name="Text Box 4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28" name="Text Box 5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29" name="Text Box 6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30" name="Text Box 1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31" name="Text Box 2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32" name="Text Box 9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33" name="Text Box 10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34" name="Text Box 11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216</xdr:row>
      <xdr:rowOff>0</xdr:rowOff>
    </xdr:from>
    <xdr:to>
      <xdr:col>1</xdr:col>
      <xdr:colOff>320040</xdr:colOff>
      <xdr:row>216</xdr:row>
      <xdr:rowOff>190500</xdr:rowOff>
    </xdr:to>
    <xdr:sp macro="" textlink="">
      <xdr:nvSpPr>
        <xdr:cNvPr id="535" name="Text Box 12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 txBox="1">
          <a:spLocks noChangeArrowheads="1"/>
        </xdr:cNvSpPr>
      </xdr:nvSpPr>
      <xdr:spPr bwMode="auto">
        <a:xfrm>
          <a:off x="866775" y="37861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179</xdr:row>
      <xdr:rowOff>0</xdr:rowOff>
    </xdr:from>
    <xdr:to>
      <xdr:col>2</xdr:col>
      <xdr:colOff>400050</xdr:colOff>
      <xdr:row>179</xdr:row>
      <xdr:rowOff>76200</xdr:rowOff>
    </xdr:to>
    <xdr:sp macro="" textlink="">
      <xdr:nvSpPr>
        <xdr:cNvPr id="536" name="Text Box 10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 txBox="1">
          <a:spLocks noChangeArrowheads="1"/>
        </xdr:cNvSpPr>
      </xdr:nvSpPr>
      <xdr:spPr bwMode="auto">
        <a:xfrm>
          <a:off x="3409950" y="1295400"/>
          <a:ext cx="4000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179</xdr:row>
      <xdr:rowOff>0</xdr:rowOff>
    </xdr:from>
    <xdr:to>
      <xdr:col>2</xdr:col>
      <xdr:colOff>285750</xdr:colOff>
      <xdr:row>179</xdr:row>
      <xdr:rowOff>95250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 txBox="1">
          <a:spLocks noChangeArrowheads="1"/>
        </xdr:cNvSpPr>
      </xdr:nvSpPr>
      <xdr:spPr bwMode="auto">
        <a:xfrm>
          <a:off x="3409950" y="1295400"/>
          <a:ext cx="2857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38" name="Text Box 5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39" name="Text Box 6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0" name="Text Box 7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1" name="Text Box 8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2" name="Text Box 9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3" name="Text Box 10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4" name="Text Box 11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5" name="Text Box 12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6" name="Text Box 13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7" name="Text Box 14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8" name="Text Box 15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49" name="Text Box 16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0" name="Text Box 1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1" name="Text Box 2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2" name="Text Box 3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3" name="Text Box 4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4" name="Text Box 5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5" name="Text Box 6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6" name="Text Box 1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7" name="Text Box 2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8" name="Text Box 9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59" name="Text Box 10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60" name="Text Box 11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61" name="Text Box 12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63" name="Text Box 2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64" name="Text Box 3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65" name="Text Box 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66" name="Text Box 5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67" name="Text Box 6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69" name="Text Box 2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70" name="Text Box 9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71" name="Text Box 10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72" name="Text Box 11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177</xdr:row>
      <xdr:rowOff>0</xdr:rowOff>
    </xdr:to>
    <xdr:sp macro="" textlink="">
      <xdr:nvSpPr>
        <xdr:cNvPr id="573" name="Text Box 12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178</xdr:row>
      <xdr:rowOff>0</xdr:rowOff>
    </xdr:from>
    <xdr:to>
      <xdr:col>2</xdr:col>
      <xdr:colOff>476250</xdr:colOff>
      <xdr:row>178</xdr:row>
      <xdr:rowOff>95250</xdr:rowOff>
    </xdr:to>
    <xdr:sp macro="" textlink="">
      <xdr:nvSpPr>
        <xdr:cNvPr id="574" name="Text Box 9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 txBox="1">
          <a:spLocks noChangeArrowheads="1"/>
        </xdr:cNvSpPr>
      </xdr:nvSpPr>
      <xdr:spPr bwMode="auto">
        <a:xfrm>
          <a:off x="3419475" y="91440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178</xdr:row>
      <xdr:rowOff>0</xdr:rowOff>
    </xdr:from>
    <xdr:to>
      <xdr:col>2</xdr:col>
      <xdr:colOff>438150</xdr:colOff>
      <xdr:row>178</xdr:row>
      <xdr:rowOff>53340</xdr:rowOff>
    </xdr:to>
    <xdr:sp macro="" textlink="">
      <xdr:nvSpPr>
        <xdr:cNvPr id="575" name="Text Box 10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 txBox="1">
          <a:spLocks noChangeArrowheads="1"/>
        </xdr:cNvSpPr>
      </xdr:nvSpPr>
      <xdr:spPr bwMode="auto">
        <a:xfrm>
          <a:off x="3409950" y="91440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178</xdr:row>
      <xdr:rowOff>0</xdr:rowOff>
    </xdr:from>
    <xdr:to>
      <xdr:col>2</xdr:col>
      <xdr:colOff>323850</xdr:colOff>
      <xdr:row>178</xdr:row>
      <xdr:rowOff>57150</xdr:rowOff>
    </xdr:to>
    <xdr:sp macro="" textlink="">
      <xdr:nvSpPr>
        <xdr:cNvPr id="576" name="Text Box 15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 txBox="1">
          <a:spLocks noChangeArrowheads="1"/>
        </xdr:cNvSpPr>
      </xdr:nvSpPr>
      <xdr:spPr bwMode="auto">
        <a:xfrm>
          <a:off x="3409950" y="91440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178</xdr:row>
      <xdr:rowOff>0</xdr:rowOff>
    </xdr:from>
    <xdr:to>
      <xdr:col>5</xdr:col>
      <xdr:colOff>361950</xdr:colOff>
      <xdr:row>178</xdr:row>
      <xdr:rowOff>53340</xdr:rowOff>
    </xdr:to>
    <xdr:sp macro="" textlink="">
      <xdr:nvSpPr>
        <xdr:cNvPr id="577" name="Text Box 12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 txBox="1">
          <a:spLocks noChangeArrowheads="1"/>
        </xdr:cNvSpPr>
      </xdr:nvSpPr>
      <xdr:spPr bwMode="auto">
        <a:xfrm>
          <a:off x="5448300" y="9144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1</xdr:col>
      <xdr:colOff>552450</xdr:colOff>
      <xdr:row>216</xdr:row>
      <xdr:rowOff>93345</xdr:rowOff>
    </xdr:to>
    <xdr:sp macro="" textlink="">
      <xdr:nvSpPr>
        <xdr:cNvPr id="578" name="Text Box 13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 txBox="1">
          <a:spLocks noChangeArrowheads="1"/>
        </xdr:cNvSpPr>
      </xdr:nvSpPr>
      <xdr:spPr bwMode="auto">
        <a:xfrm>
          <a:off x="0" y="378618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1</xdr:col>
      <xdr:colOff>552450</xdr:colOff>
      <xdr:row>216</xdr:row>
      <xdr:rowOff>93345</xdr:rowOff>
    </xdr:to>
    <xdr:sp macro="" textlink="">
      <xdr:nvSpPr>
        <xdr:cNvPr id="579" name="Text Box 13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 txBox="1">
          <a:spLocks noChangeArrowheads="1"/>
        </xdr:cNvSpPr>
      </xdr:nvSpPr>
      <xdr:spPr bwMode="auto">
        <a:xfrm>
          <a:off x="0" y="378618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1</xdr:col>
      <xdr:colOff>552450</xdr:colOff>
      <xdr:row>216</xdr:row>
      <xdr:rowOff>93345</xdr:rowOff>
    </xdr:to>
    <xdr:sp macro="" textlink="">
      <xdr:nvSpPr>
        <xdr:cNvPr id="580" name="Text Box 13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 txBox="1">
          <a:spLocks noChangeArrowheads="1"/>
        </xdr:cNvSpPr>
      </xdr:nvSpPr>
      <xdr:spPr bwMode="auto">
        <a:xfrm>
          <a:off x="0" y="378618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1</xdr:col>
      <xdr:colOff>552450</xdr:colOff>
      <xdr:row>216</xdr:row>
      <xdr:rowOff>93345</xdr:rowOff>
    </xdr:to>
    <xdr:sp macro="" textlink="">
      <xdr:nvSpPr>
        <xdr:cNvPr id="581" name="Text Box 13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 txBox="1">
          <a:spLocks noChangeArrowheads="1"/>
        </xdr:cNvSpPr>
      </xdr:nvSpPr>
      <xdr:spPr bwMode="auto">
        <a:xfrm>
          <a:off x="0" y="378618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1</xdr:col>
      <xdr:colOff>552450</xdr:colOff>
      <xdr:row>216</xdr:row>
      <xdr:rowOff>93345</xdr:rowOff>
    </xdr:to>
    <xdr:sp macro="" textlink="">
      <xdr:nvSpPr>
        <xdr:cNvPr id="582" name="Text Box 13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 txBox="1">
          <a:spLocks noChangeArrowheads="1"/>
        </xdr:cNvSpPr>
      </xdr:nvSpPr>
      <xdr:spPr bwMode="auto">
        <a:xfrm>
          <a:off x="0" y="378618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1</xdr:col>
      <xdr:colOff>552450</xdr:colOff>
      <xdr:row>216</xdr:row>
      <xdr:rowOff>93345</xdr:rowOff>
    </xdr:to>
    <xdr:sp macro="" textlink="">
      <xdr:nvSpPr>
        <xdr:cNvPr id="583" name="Text Box 13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 txBox="1">
          <a:spLocks noChangeArrowheads="1"/>
        </xdr:cNvSpPr>
      </xdr:nvSpPr>
      <xdr:spPr bwMode="auto">
        <a:xfrm>
          <a:off x="0" y="37861875"/>
          <a:ext cx="1181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179</xdr:row>
      <xdr:rowOff>0</xdr:rowOff>
    </xdr:from>
    <xdr:to>
      <xdr:col>2</xdr:col>
      <xdr:colOff>400050</xdr:colOff>
      <xdr:row>179</xdr:row>
      <xdr:rowOff>76200</xdr:rowOff>
    </xdr:to>
    <xdr:sp macro="" textlink="">
      <xdr:nvSpPr>
        <xdr:cNvPr id="584" name="Text Box 10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 txBox="1">
          <a:spLocks noChangeArrowheads="1"/>
        </xdr:cNvSpPr>
      </xdr:nvSpPr>
      <xdr:spPr bwMode="auto">
        <a:xfrm>
          <a:off x="3409950" y="1524000"/>
          <a:ext cx="40005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179</xdr:row>
      <xdr:rowOff>0</xdr:rowOff>
    </xdr:from>
    <xdr:to>
      <xdr:col>2</xdr:col>
      <xdr:colOff>285750</xdr:colOff>
      <xdr:row>179</xdr:row>
      <xdr:rowOff>95250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 txBox="1">
          <a:spLocks noChangeArrowheads="1"/>
        </xdr:cNvSpPr>
      </xdr:nvSpPr>
      <xdr:spPr bwMode="auto">
        <a:xfrm>
          <a:off x="3409950" y="1524000"/>
          <a:ext cx="2857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176</xdr:row>
      <xdr:rowOff>0</xdr:rowOff>
    </xdr:from>
    <xdr:to>
      <xdr:col>2</xdr:col>
      <xdr:colOff>476250</xdr:colOff>
      <xdr:row>176</xdr:row>
      <xdr:rowOff>95250</xdr:rowOff>
    </xdr:to>
    <xdr:sp macro="" textlink="">
      <xdr:nvSpPr>
        <xdr:cNvPr id="586" name="Text Box 9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 txBox="1">
          <a:spLocks noChangeArrowheads="1"/>
        </xdr:cNvSpPr>
      </xdr:nvSpPr>
      <xdr:spPr bwMode="auto">
        <a:xfrm>
          <a:off x="3419475" y="400050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176</xdr:row>
      <xdr:rowOff>0</xdr:rowOff>
    </xdr:from>
    <xdr:to>
      <xdr:col>2</xdr:col>
      <xdr:colOff>438150</xdr:colOff>
      <xdr:row>176</xdr:row>
      <xdr:rowOff>53340</xdr:rowOff>
    </xdr:to>
    <xdr:sp macro="" textlink="">
      <xdr:nvSpPr>
        <xdr:cNvPr id="587" name="Text Box 10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 txBox="1">
          <a:spLocks noChangeArrowheads="1"/>
        </xdr:cNvSpPr>
      </xdr:nvSpPr>
      <xdr:spPr bwMode="auto">
        <a:xfrm>
          <a:off x="3409950" y="400050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176</xdr:row>
      <xdr:rowOff>0</xdr:rowOff>
    </xdr:from>
    <xdr:to>
      <xdr:col>2</xdr:col>
      <xdr:colOff>323850</xdr:colOff>
      <xdr:row>176</xdr:row>
      <xdr:rowOff>57150</xdr:rowOff>
    </xdr:to>
    <xdr:sp macro="" textlink="">
      <xdr:nvSpPr>
        <xdr:cNvPr id="588" name="Text Box 15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 txBox="1">
          <a:spLocks noChangeArrowheads="1"/>
        </xdr:cNvSpPr>
      </xdr:nvSpPr>
      <xdr:spPr bwMode="auto">
        <a:xfrm>
          <a:off x="3409950" y="400050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176</xdr:row>
      <xdr:rowOff>0</xdr:rowOff>
    </xdr:from>
    <xdr:to>
      <xdr:col>5</xdr:col>
      <xdr:colOff>361950</xdr:colOff>
      <xdr:row>176</xdr:row>
      <xdr:rowOff>53340</xdr:rowOff>
    </xdr:to>
    <xdr:sp macro="" textlink="">
      <xdr:nvSpPr>
        <xdr:cNvPr id="589" name="Text Box 12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 txBox="1">
          <a:spLocks noChangeArrowheads="1"/>
        </xdr:cNvSpPr>
      </xdr:nvSpPr>
      <xdr:spPr bwMode="auto">
        <a:xfrm>
          <a:off x="5448300" y="40005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590" name="Text Box 12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512445</xdr:colOff>
      <xdr:row>176</xdr:row>
      <xdr:rowOff>93345</xdr:rowOff>
    </xdr:to>
    <xdr:sp macro="" textlink="">
      <xdr:nvSpPr>
        <xdr:cNvPr id="591" name="Text Box 12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8763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592" name="Text Box 12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593" name="Text Box 12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512445</xdr:colOff>
      <xdr:row>176</xdr:row>
      <xdr:rowOff>93345</xdr:rowOff>
    </xdr:to>
    <xdr:sp macro="" textlink="">
      <xdr:nvSpPr>
        <xdr:cNvPr id="594" name="Text Box 12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8763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595" name="Text Box 12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96" name="Text Box 5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97" name="Text Box 6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98" name="Text Box 7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599" name="Text Box 8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0" name="Text Box 9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1" name="Text Box 10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2" name="Text Box 11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3" name="Text Box 12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4" name="Text Box 13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5" name="Text Box 1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6" name="Text Box 15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7" name="Text Box 16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8" name="Text Box 1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09" name="Text Box 2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0" name="Text Box 3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1" name="Text Box 4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2" name="Text Box 5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3" name="Text Box 6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4" name="Text Box 1">
          <a:extLst>
            <a:ext uri="{FF2B5EF4-FFF2-40B4-BE49-F238E27FC236}">
              <a16:creationId xmlns:a16="http://schemas.microsoft.com/office/drawing/2014/main" id="{00000000-0008-0000-0100-000066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5" name="Text Box 2">
          <a:extLst>
            <a:ext uri="{FF2B5EF4-FFF2-40B4-BE49-F238E27FC236}">
              <a16:creationId xmlns:a16="http://schemas.microsoft.com/office/drawing/2014/main" id="{00000000-0008-0000-0100-000067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6" name="Text Box 9">
          <a:extLst>
            <a:ext uri="{FF2B5EF4-FFF2-40B4-BE49-F238E27FC236}">
              <a16:creationId xmlns:a16="http://schemas.microsoft.com/office/drawing/2014/main" id="{00000000-0008-0000-0100-000068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7" name="Text Box 10">
          <a:extLst>
            <a:ext uri="{FF2B5EF4-FFF2-40B4-BE49-F238E27FC236}">
              <a16:creationId xmlns:a16="http://schemas.microsoft.com/office/drawing/2014/main" id="{00000000-0008-0000-0100-000069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8" name="Text Box 11">
          <a:extLst>
            <a:ext uri="{FF2B5EF4-FFF2-40B4-BE49-F238E27FC236}">
              <a16:creationId xmlns:a16="http://schemas.microsoft.com/office/drawing/2014/main" id="{00000000-0008-0000-0100-00006A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19" name="Text Box 12">
          <a:extLst>
            <a:ext uri="{FF2B5EF4-FFF2-40B4-BE49-F238E27FC236}">
              <a16:creationId xmlns:a16="http://schemas.microsoft.com/office/drawing/2014/main" id="{00000000-0008-0000-0100-00006B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0" name="Text Box 1">
          <a:extLst>
            <a:ext uri="{FF2B5EF4-FFF2-40B4-BE49-F238E27FC236}">
              <a16:creationId xmlns:a16="http://schemas.microsoft.com/office/drawing/2014/main" id="{00000000-0008-0000-0100-00006C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1" name="Text Box 2">
          <a:extLst>
            <a:ext uri="{FF2B5EF4-FFF2-40B4-BE49-F238E27FC236}">
              <a16:creationId xmlns:a16="http://schemas.microsoft.com/office/drawing/2014/main" id="{00000000-0008-0000-0100-00006D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2" name="Text Box 3">
          <a:extLst>
            <a:ext uri="{FF2B5EF4-FFF2-40B4-BE49-F238E27FC236}">
              <a16:creationId xmlns:a16="http://schemas.microsoft.com/office/drawing/2014/main" id="{00000000-0008-0000-0100-00006E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3" name="Text Box 4">
          <a:extLst>
            <a:ext uri="{FF2B5EF4-FFF2-40B4-BE49-F238E27FC236}">
              <a16:creationId xmlns:a16="http://schemas.microsoft.com/office/drawing/2014/main" id="{00000000-0008-0000-0100-00006F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4" name="Text Box 5">
          <a:extLst>
            <a:ext uri="{FF2B5EF4-FFF2-40B4-BE49-F238E27FC236}">
              <a16:creationId xmlns:a16="http://schemas.microsoft.com/office/drawing/2014/main" id="{00000000-0008-0000-0100-000070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5" name="Text Box 6">
          <a:extLst>
            <a:ext uri="{FF2B5EF4-FFF2-40B4-BE49-F238E27FC236}">
              <a16:creationId xmlns:a16="http://schemas.microsoft.com/office/drawing/2014/main" id="{00000000-0008-0000-0100-000071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6" name="Text Box 1">
          <a:extLst>
            <a:ext uri="{FF2B5EF4-FFF2-40B4-BE49-F238E27FC236}">
              <a16:creationId xmlns:a16="http://schemas.microsoft.com/office/drawing/2014/main" id="{00000000-0008-0000-0100-000072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7" name="Text Box 2">
          <a:extLst>
            <a:ext uri="{FF2B5EF4-FFF2-40B4-BE49-F238E27FC236}">
              <a16:creationId xmlns:a16="http://schemas.microsoft.com/office/drawing/2014/main" id="{00000000-0008-0000-0100-000073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8" name="Text Box 9">
          <a:extLst>
            <a:ext uri="{FF2B5EF4-FFF2-40B4-BE49-F238E27FC236}">
              <a16:creationId xmlns:a16="http://schemas.microsoft.com/office/drawing/2014/main" id="{00000000-0008-0000-0100-000074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29" name="Text Box 10">
          <a:extLst>
            <a:ext uri="{FF2B5EF4-FFF2-40B4-BE49-F238E27FC236}">
              <a16:creationId xmlns:a16="http://schemas.microsoft.com/office/drawing/2014/main" id="{00000000-0008-0000-0100-000075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30" name="Text Box 11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176</xdr:row>
      <xdr:rowOff>0</xdr:rowOff>
    </xdr:from>
    <xdr:to>
      <xdr:col>1</xdr:col>
      <xdr:colOff>320040</xdr:colOff>
      <xdr:row>176</xdr:row>
      <xdr:rowOff>167640</xdr:rowOff>
    </xdr:to>
    <xdr:sp macro="" textlink="">
      <xdr:nvSpPr>
        <xdr:cNvPr id="631" name="Text Box 12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 txBox="1">
          <a:spLocks noChangeArrowheads="1"/>
        </xdr:cNvSpPr>
      </xdr:nvSpPr>
      <xdr:spPr bwMode="auto">
        <a:xfrm>
          <a:off x="866775" y="4000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632" name="Text Box 12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633" name="Text Box 12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634" name="Text Box 12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635" name="Text Box 12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636" name="Text Box 12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637" name="Text Box 12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638" name="Text Box 12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639" name="Text Box 12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176</xdr:row>
      <xdr:rowOff>0</xdr:rowOff>
    </xdr:from>
    <xdr:to>
      <xdr:col>5</xdr:col>
      <xdr:colOff>609600</xdr:colOff>
      <xdr:row>176</xdr:row>
      <xdr:rowOff>93345</xdr:rowOff>
    </xdr:to>
    <xdr:sp macro="" textlink="">
      <xdr:nvSpPr>
        <xdr:cNvPr id="640" name="Text Box 12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 txBox="1">
          <a:spLocks noChangeArrowheads="1"/>
        </xdr:cNvSpPr>
      </xdr:nvSpPr>
      <xdr:spPr bwMode="auto">
        <a:xfrm>
          <a:off x="5953125" y="40005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641" name="Text Box 12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176</xdr:row>
      <xdr:rowOff>0</xdr:rowOff>
    </xdr:from>
    <xdr:to>
      <xdr:col>1</xdr:col>
      <xdr:colOff>2628900</xdr:colOff>
      <xdr:row>176</xdr:row>
      <xdr:rowOff>93345</xdr:rowOff>
    </xdr:to>
    <xdr:sp macro="" textlink="">
      <xdr:nvSpPr>
        <xdr:cNvPr id="642" name="Text Box 12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 txBox="1">
          <a:spLocks noChangeArrowheads="1"/>
        </xdr:cNvSpPr>
      </xdr:nvSpPr>
      <xdr:spPr bwMode="auto">
        <a:xfrm>
          <a:off x="3257550" y="400050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512445</xdr:colOff>
      <xdr:row>176</xdr:row>
      <xdr:rowOff>93345</xdr:rowOff>
    </xdr:to>
    <xdr:sp macro="" textlink="">
      <xdr:nvSpPr>
        <xdr:cNvPr id="643" name="Text Box 12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8763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176</xdr:row>
      <xdr:rowOff>0</xdr:rowOff>
    </xdr:from>
    <xdr:to>
      <xdr:col>4</xdr:col>
      <xdr:colOff>512445</xdr:colOff>
      <xdr:row>176</xdr:row>
      <xdr:rowOff>93345</xdr:rowOff>
    </xdr:to>
    <xdr:sp macro="" textlink="">
      <xdr:nvSpPr>
        <xdr:cNvPr id="644" name="Text Box 12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 txBox="1">
          <a:spLocks noChangeArrowheads="1"/>
        </xdr:cNvSpPr>
      </xdr:nvSpPr>
      <xdr:spPr bwMode="auto">
        <a:xfrm>
          <a:off x="4324350" y="400050"/>
          <a:ext cx="8763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215</xdr:row>
      <xdr:rowOff>0</xdr:rowOff>
    </xdr:from>
    <xdr:to>
      <xdr:col>1</xdr:col>
      <xdr:colOff>647700</xdr:colOff>
      <xdr:row>215</xdr:row>
      <xdr:rowOff>93345</xdr:rowOff>
    </xdr:to>
    <xdr:sp macro="" textlink="">
      <xdr:nvSpPr>
        <xdr:cNvPr id="645" name="Text Box 13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 txBox="1">
          <a:spLocks noChangeArrowheads="1"/>
        </xdr:cNvSpPr>
      </xdr:nvSpPr>
      <xdr:spPr bwMode="auto">
        <a:xfrm>
          <a:off x="0" y="376523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215</xdr:row>
      <xdr:rowOff>0</xdr:rowOff>
    </xdr:from>
    <xdr:to>
      <xdr:col>1</xdr:col>
      <xdr:colOff>647700</xdr:colOff>
      <xdr:row>215</xdr:row>
      <xdr:rowOff>93345</xdr:rowOff>
    </xdr:to>
    <xdr:sp macro="" textlink="">
      <xdr:nvSpPr>
        <xdr:cNvPr id="646" name="Text Box 13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 txBox="1">
          <a:spLocks noChangeArrowheads="1"/>
        </xdr:cNvSpPr>
      </xdr:nvSpPr>
      <xdr:spPr bwMode="auto">
        <a:xfrm>
          <a:off x="0" y="376523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215</xdr:row>
      <xdr:rowOff>0</xdr:rowOff>
    </xdr:from>
    <xdr:to>
      <xdr:col>1</xdr:col>
      <xdr:colOff>647700</xdr:colOff>
      <xdr:row>215</xdr:row>
      <xdr:rowOff>93345</xdr:rowOff>
    </xdr:to>
    <xdr:sp macro="" textlink="">
      <xdr:nvSpPr>
        <xdr:cNvPr id="647" name="Text Box 13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 txBox="1">
          <a:spLocks noChangeArrowheads="1"/>
        </xdr:cNvSpPr>
      </xdr:nvSpPr>
      <xdr:spPr bwMode="auto">
        <a:xfrm>
          <a:off x="0" y="376523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215</xdr:row>
      <xdr:rowOff>0</xdr:rowOff>
    </xdr:from>
    <xdr:to>
      <xdr:col>1</xdr:col>
      <xdr:colOff>647700</xdr:colOff>
      <xdr:row>215</xdr:row>
      <xdr:rowOff>93345</xdr:rowOff>
    </xdr:to>
    <xdr:sp macro="" textlink="">
      <xdr:nvSpPr>
        <xdr:cNvPr id="648" name="Text Box 13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 txBox="1">
          <a:spLocks noChangeArrowheads="1"/>
        </xdr:cNvSpPr>
      </xdr:nvSpPr>
      <xdr:spPr bwMode="auto">
        <a:xfrm>
          <a:off x="0" y="376523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215</xdr:row>
      <xdr:rowOff>0</xdr:rowOff>
    </xdr:from>
    <xdr:to>
      <xdr:col>1</xdr:col>
      <xdr:colOff>647700</xdr:colOff>
      <xdr:row>215</xdr:row>
      <xdr:rowOff>93345</xdr:rowOff>
    </xdr:to>
    <xdr:sp macro="" textlink="">
      <xdr:nvSpPr>
        <xdr:cNvPr id="649" name="Text Box 13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 txBox="1">
          <a:spLocks noChangeArrowheads="1"/>
        </xdr:cNvSpPr>
      </xdr:nvSpPr>
      <xdr:spPr bwMode="auto">
        <a:xfrm>
          <a:off x="0" y="376523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215</xdr:row>
      <xdr:rowOff>0</xdr:rowOff>
    </xdr:from>
    <xdr:to>
      <xdr:col>1</xdr:col>
      <xdr:colOff>647700</xdr:colOff>
      <xdr:row>215</xdr:row>
      <xdr:rowOff>93345</xdr:rowOff>
    </xdr:to>
    <xdr:sp macro="" textlink="">
      <xdr:nvSpPr>
        <xdr:cNvPr id="650" name="Text Box 13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 txBox="1">
          <a:spLocks noChangeArrowheads="1"/>
        </xdr:cNvSpPr>
      </xdr:nvSpPr>
      <xdr:spPr bwMode="auto">
        <a:xfrm>
          <a:off x="0" y="37652325"/>
          <a:ext cx="12763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178</xdr:row>
      <xdr:rowOff>0</xdr:rowOff>
    </xdr:from>
    <xdr:to>
      <xdr:col>9</xdr:col>
      <xdr:colOff>323850</xdr:colOff>
      <xdr:row>178</xdr:row>
      <xdr:rowOff>53340</xdr:rowOff>
    </xdr:to>
    <xdr:sp macro="" textlink="">
      <xdr:nvSpPr>
        <xdr:cNvPr id="651" name="Text Box 12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 txBox="1">
          <a:spLocks noChangeArrowheads="1"/>
        </xdr:cNvSpPr>
      </xdr:nvSpPr>
      <xdr:spPr bwMode="auto">
        <a:xfrm>
          <a:off x="9820275" y="9144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178</xdr:row>
      <xdr:rowOff>0</xdr:rowOff>
    </xdr:from>
    <xdr:to>
      <xdr:col>9</xdr:col>
      <xdr:colOff>323850</xdr:colOff>
      <xdr:row>178</xdr:row>
      <xdr:rowOff>53340</xdr:rowOff>
    </xdr:to>
    <xdr:sp macro="" textlink="">
      <xdr:nvSpPr>
        <xdr:cNvPr id="652" name="Text Box 12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 txBox="1">
          <a:spLocks noChangeArrowheads="1"/>
        </xdr:cNvSpPr>
      </xdr:nvSpPr>
      <xdr:spPr bwMode="auto">
        <a:xfrm>
          <a:off x="9820275" y="9144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178</xdr:row>
      <xdr:rowOff>0</xdr:rowOff>
    </xdr:from>
    <xdr:to>
      <xdr:col>9</xdr:col>
      <xdr:colOff>323850</xdr:colOff>
      <xdr:row>178</xdr:row>
      <xdr:rowOff>53340</xdr:rowOff>
    </xdr:to>
    <xdr:sp macro="" textlink="">
      <xdr:nvSpPr>
        <xdr:cNvPr id="653" name="Text Box 12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 txBox="1">
          <a:spLocks noChangeArrowheads="1"/>
        </xdr:cNvSpPr>
      </xdr:nvSpPr>
      <xdr:spPr bwMode="auto">
        <a:xfrm>
          <a:off x="9820275" y="914400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4</xdr:row>
      <xdr:rowOff>0</xdr:rowOff>
    </xdr:from>
    <xdr:to>
      <xdr:col>2</xdr:col>
      <xdr:colOff>476250</xdr:colOff>
      <xdr:row>4</xdr:row>
      <xdr:rowOff>95250</xdr:rowOff>
    </xdr:to>
    <xdr:sp macro="" textlink="">
      <xdr:nvSpPr>
        <xdr:cNvPr id="63" name="Text Box 9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3467100" y="1019175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4</xdr:row>
      <xdr:rowOff>0</xdr:rowOff>
    </xdr:from>
    <xdr:to>
      <xdr:col>2</xdr:col>
      <xdr:colOff>438150</xdr:colOff>
      <xdr:row>4</xdr:row>
      <xdr:rowOff>53340</xdr:rowOff>
    </xdr:to>
    <xdr:sp macro="" textlink="">
      <xdr:nvSpPr>
        <xdr:cNvPr id="64" name="Text Box 1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3457575" y="1019175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4</xdr:row>
      <xdr:rowOff>0</xdr:rowOff>
    </xdr:from>
    <xdr:to>
      <xdr:col>2</xdr:col>
      <xdr:colOff>323850</xdr:colOff>
      <xdr:row>4</xdr:row>
      <xdr:rowOff>57150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3457575" y="1019175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4</xdr:row>
      <xdr:rowOff>0</xdr:rowOff>
    </xdr:from>
    <xdr:to>
      <xdr:col>5</xdr:col>
      <xdr:colOff>361950</xdr:colOff>
      <xdr:row>4</xdr:row>
      <xdr:rowOff>53340</xdr:rowOff>
    </xdr:to>
    <xdr:sp macro="" textlink="">
      <xdr:nvSpPr>
        <xdr:cNvPr id="66" name="Text Box 12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5581650" y="1019175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67" name="Text Box 12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55</xdr:row>
      <xdr:rowOff>0</xdr:rowOff>
    </xdr:from>
    <xdr:to>
      <xdr:col>4</xdr:col>
      <xdr:colOff>438150</xdr:colOff>
      <xdr:row>55</xdr:row>
      <xdr:rowOff>93345</xdr:rowOff>
    </xdr:to>
    <xdr:sp macro="" textlink="">
      <xdr:nvSpPr>
        <xdr:cNvPr id="68" name="Text Box 12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4467225" y="50130075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55</xdr:row>
      <xdr:rowOff>0</xdr:rowOff>
    </xdr:from>
    <xdr:to>
      <xdr:col>1</xdr:col>
      <xdr:colOff>2628900</xdr:colOff>
      <xdr:row>55</xdr:row>
      <xdr:rowOff>93345</xdr:rowOff>
    </xdr:to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3305175" y="501300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70" name="Text Box 12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55</xdr:row>
      <xdr:rowOff>0</xdr:rowOff>
    </xdr:from>
    <xdr:to>
      <xdr:col>4</xdr:col>
      <xdr:colOff>438150</xdr:colOff>
      <xdr:row>55</xdr:row>
      <xdr:rowOff>93345</xdr:rowOff>
    </xdr:to>
    <xdr:sp macro="" textlink="">
      <xdr:nvSpPr>
        <xdr:cNvPr id="71" name="Text Box 12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4467225" y="50130075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55</xdr:row>
      <xdr:rowOff>0</xdr:rowOff>
    </xdr:from>
    <xdr:to>
      <xdr:col>1</xdr:col>
      <xdr:colOff>2628900</xdr:colOff>
      <xdr:row>55</xdr:row>
      <xdr:rowOff>93345</xdr:rowOff>
    </xdr:to>
    <xdr:sp macro="" textlink="">
      <xdr:nvSpPr>
        <xdr:cNvPr id="72" name="Text Box 12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3305175" y="501300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74" name="Text Box 5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75" name="Text Box 6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76" name="Text Box 7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77" name="Text Box 8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78" name="Text Box 9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79" name="Text Box 1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0" name="Text Box 11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1" name="Text Box 12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2" name="Text Box 13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3" name="Text Box 14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4" name="Text Box 15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5" name="Text Box 16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7" name="Text Box 2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8" name="Text Box 3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89" name="Text Box 4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0" name="Text Box 5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1" name="Text Box 6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4" name="Text Box 9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5" name="Text Box 1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6" name="Text Box 11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7" name="Text Box 12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99" name="Text Box 2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0" name="Text Box 3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1" name="Text Box 4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2" name="Text Box 5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3" name="Text Box 6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5" name="Text Box 2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6" name="Text Box 9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7" name="Text Box 1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8" name="Text Box 11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55</xdr:row>
      <xdr:rowOff>0</xdr:rowOff>
    </xdr:from>
    <xdr:to>
      <xdr:col>1</xdr:col>
      <xdr:colOff>320040</xdr:colOff>
      <xdr:row>55</xdr:row>
      <xdr:rowOff>167640</xdr:rowOff>
    </xdr:to>
    <xdr:sp macro="" textlink="">
      <xdr:nvSpPr>
        <xdr:cNvPr id="109" name="Text Box 12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0" name="Text Box 12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1" name="Text Box 12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2" name="Text Box 12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3" name="Text Box 12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4" name="Text Box 12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5" name="Text Box 12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6" name="Text Box 12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 txBox="1">
          <a:spLocks noChangeArrowheads="1"/>
        </xdr:cNvSpPr>
      </xdr:nvSpPr>
      <xdr:spPr bwMode="auto">
        <a:xfrm>
          <a:off x="6086475" y="85563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7" name="Text Box 12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 txBox="1">
          <a:spLocks noChangeArrowheads="1"/>
        </xdr:cNvSpPr>
      </xdr:nvSpPr>
      <xdr:spPr bwMode="auto">
        <a:xfrm>
          <a:off x="6086475" y="85563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8" name="Text Box 12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 txBox="1">
          <a:spLocks noChangeArrowheads="1"/>
        </xdr:cNvSpPr>
      </xdr:nvSpPr>
      <xdr:spPr bwMode="auto">
        <a:xfrm>
          <a:off x="6086475" y="8614410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55</xdr:row>
      <xdr:rowOff>0</xdr:rowOff>
    </xdr:from>
    <xdr:to>
      <xdr:col>5</xdr:col>
      <xdr:colOff>609600</xdr:colOff>
      <xdr:row>55</xdr:row>
      <xdr:rowOff>93345</xdr:rowOff>
    </xdr:to>
    <xdr:sp macro="" textlink="">
      <xdr:nvSpPr>
        <xdr:cNvPr id="119" name="Text Box 12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 txBox="1">
          <a:spLocks noChangeArrowheads="1"/>
        </xdr:cNvSpPr>
      </xdr:nvSpPr>
      <xdr:spPr bwMode="auto">
        <a:xfrm>
          <a:off x="6086475" y="8614410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55</xdr:row>
      <xdr:rowOff>0</xdr:rowOff>
    </xdr:from>
    <xdr:to>
      <xdr:col>1</xdr:col>
      <xdr:colOff>2628900</xdr:colOff>
      <xdr:row>55</xdr:row>
      <xdr:rowOff>93345</xdr:rowOff>
    </xdr:to>
    <xdr:sp macro="" textlink="">
      <xdr:nvSpPr>
        <xdr:cNvPr id="120" name="Text Box 12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 txBox="1">
          <a:spLocks noChangeArrowheads="1"/>
        </xdr:cNvSpPr>
      </xdr:nvSpPr>
      <xdr:spPr bwMode="auto">
        <a:xfrm>
          <a:off x="3305175" y="501300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55</xdr:row>
      <xdr:rowOff>0</xdr:rowOff>
    </xdr:from>
    <xdr:to>
      <xdr:col>1</xdr:col>
      <xdr:colOff>2628900</xdr:colOff>
      <xdr:row>55</xdr:row>
      <xdr:rowOff>93345</xdr:rowOff>
    </xdr:to>
    <xdr:sp macro="" textlink="">
      <xdr:nvSpPr>
        <xdr:cNvPr id="121" name="Text Box 12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 txBox="1">
          <a:spLocks noChangeArrowheads="1"/>
        </xdr:cNvSpPr>
      </xdr:nvSpPr>
      <xdr:spPr bwMode="auto">
        <a:xfrm>
          <a:off x="3305175" y="501300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55</xdr:row>
      <xdr:rowOff>0</xdr:rowOff>
    </xdr:from>
    <xdr:to>
      <xdr:col>4</xdr:col>
      <xdr:colOff>438150</xdr:colOff>
      <xdr:row>55</xdr:row>
      <xdr:rowOff>93345</xdr:rowOff>
    </xdr:to>
    <xdr:sp macro="" textlink="">
      <xdr:nvSpPr>
        <xdr:cNvPr id="122" name="Text Box 12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 txBox="1">
          <a:spLocks noChangeArrowheads="1"/>
        </xdr:cNvSpPr>
      </xdr:nvSpPr>
      <xdr:spPr bwMode="auto">
        <a:xfrm>
          <a:off x="4467225" y="50130075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55</xdr:row>
      <xdr:rowOff>0</xdr:rowOff>
    </xdr:from>
    <xdr:to>
      <xdr:col>4</xdr:col>
      <xdr:colOff>438150</xdr:colOff>
      <xdr:row>55</xdr:row>
      <xdr:rowOff>93345</xdr:rowOff>
    </xdr:to>
    <xdr:sp macro="" textlink="">
      <xdr:nvSpPr>
        <xdr:cNvPr id="123" name="Text Box 1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 txBox="1">
          <a:spLocks noChangeArrowheads="1"/>
        </xdr:cNvSpPr>
      </xdr:nvSpPr>
      <xdr:spPr bwMode="auto">
        <a:xfrm>
          <a:off x="4467225" y="50130075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4</xdr:row>
      <xdr:rowOff>0</xdr:rowOff>
    </xdr:from>
    <xdr:to>
      <xdr:col>2</xdr:col>
      <xdr:colOff>472440</xdr:colOff>
      <xdr:row>4</xdr:row>
      <xdr:rowOff>91440</xdr:rowOff>
    </xdr:to>
    <xdr:sp macro="" textlink="">
      <xdr:nvSpPr>
        <xdr:cNvPr id="368" name="Text Box 9">
          <a:extLst>
            <a:ext uri="{FF2B5EF4-FFF2-40B4-BE49-F238E27FC236}">
              <a16:creationId xmlns:a16="http://schemas.microsoft.com/office/drawing/2014/main" id="{00000000-0008-0000-0300-000070010000}"/>
            </a:ext>
          </a:extLst>
        </xdr:cNvPr>
        <xdr:cNvSpPr txBox="1">
          <a:spLocks noChangeArrowheads="1"/>
        </xdr:cNvSpPr>
      </xdr:nvSpPr>
      <xdr:spPr bwMode="auto">
        <a:xfrm>
          <a:off x="3467100" y="1019175"/>
          <a:ext cx="46672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4</xdr:row>
      <xdr:rowOff>0</xdr:rowOff>
    </xdr:from>
    <xdr:to>
      <xdr:col>2</xdr:col>
      <xdr:colOff>434340</xdr:colOff>
      <xdr:row>4</xdr:row>
      <xdr:rowOff>57150</xdr:rowOff>
    </xdr:to>
    <xdr:sp macro="" textlink="">
      <xdr:nvSpPr>
        <xdr:cNvPr id="369" name="Text Box 10">
          <a:extLst>
            <a:ext uri="{FF2B5EF4-FFF2-40B4-BE49-F238E27FC236}">
              <a16:creationId xmlns:a16="http://schemas.microsoft.com/office/drawing/2014/main" id="{00000000-0008-0000-0300-000071010000}"/>
            </a:ext>
          </a:extLst>
        </xdr:cNvPr>
        <xdr:cNvSpPr txBox="1">
          <a:spLocks noChangeArrowheads="1"/>
        </xdr:cNvSpPr>
      </xdr:nvSpPr>
      <xdr:spPr bwMode="auto">
        <a:xfrm>
          <a:off x="3457575" y="1019175"/>
          <a:ext cx="4381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4</xdr:row>
      <xdr:rowOff>0</xdr:rowOff>
    </xdr:from>
    <xdr:to>
      <xdr:col>2</xdr:col>
      <xdr:colOff>320040</xdr:colOff>
      <xdr:row>4</xdr:row>
      <xdr:rowOff>53340</xdr:rowOff>
    </xdr:to>
    <xdr:sp macro="" textlink="">
      <xdr:nvSpPr>
        <xdr:cNvPr id="370" name="Text Box 15">
          <a:extLst>
            <a:ext uri="{FF2B5EF4-FFF2-40B4-BE49-F238E27FC236}">
              <a16:creationId xmlns:a16="http://schemas.microsoft.com/office/drawing/2014/main" id="{00000000-0008-0000-0300-000072010000}"/>
            </a:ext>
          </a:extLst>
        </xdr:cNvPr>
        <xdr:cNvSpPr txBox="1">
          <a:spLocks noChangeArrowheads="1"/>
        </xdr:cNvSpPr>
      </xdr:nvSpPr>
      <xdr:spPr bwMode="auto">
        <a:xfrm>
          <a:off x="3457575" y="1019175"/>
          <a:ext cx="32385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4</xdr:row>
      <xdr:rowOff>0</xdr:rowOff>
    </xdr:from>
    <xdr:to>
      <xdr:col>5</xdr:col>
      <xdr:colOff>358140</xdr:colOff>
      <xdr:row>4</xdr:row>
      <xdr:rowOff>57150</xdr:rowOff>
    </xdr:to>
    <xdr:sp macro="" textlink="">
      <xdr:nvSpPr>
        <xdr:cNvPr id="371" name="Text Box 12">
          <a:extLst>
            <a:ext uri="{FF2B5EF4-FFF2-40B4-BE49-F238E27FC236}">
              <a16:creationId xmlns:a16="http://schemas.microsoft.com/office/drawing/2014/main" id="{00000000-0008-0000-0300-000073010000}"/>
            </a:ext>
          </a:extLst>
        </xdr:cNvPr>
        <xdr:cNvSpPr txBox="1">
          <a:spLocks noChangeArrowheads="1"/>
        </xdr:cNvSpPr>
      </xdr:nvSpPr>
      <xdr:spPr bwMode="auto">
        <a:xfrm>
          <a:off x="5581650" y="1019175"/>
          <a:ext cx="32385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372" name="Text Box 12">
          <a:extLst>
            <a:ext uri="{FF2B5EF4-FFF2-40B4-BE49-F238E27FC236}">
              <a16:creationId xmlns:a16="http://schemas.microsoft.com/office/drawing/2014/main" id="{00000000-0008-0000-0300-00007401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57</xdr:row>
      <xdr:rowOff>0</xdr:rowOff>
    </xdr:from>
    <xdr:to>
      <xdr:col>4</xdr:col>
      <xdr:colOff>548640</xdr:colOff>
      <xdr:row>57</xdr:row>
      <xdr:rowOff>97155</xdr:rowOff>
    </xdr:to>
    <xdr:sp macro="" textlink="">
      <xdr:nvSpPr>
        <xdr:cNvPr id="373" name="Text Box 12">
          <a:extLst>
            <a:ext uri="{FF2B5EF4-FFF2-40B4-BE49-F238E27FC236}">
              <a16:creationId xmlns:a16="http://schemas.microsoft.com/office/drawing/2014/main" id="{00000000-0008-0000-0300-000075010000}"/>
            </a:ext>
          </a:extLst>
        </xdr:cNvPr>
        <xdr:cNvSpPr txBox="1">
          <a:spLocks noChangeArrowheads="1"/>
        </xdr:cNvSpPr>
      </xdr:nvSpPr>
      <xdr:spPr bwMode="auto">
        <a:xfrm>
          <a:off x="4467225" y="50130075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57</xdr:row>
      <xdr:rowOff>0</xdr:rowOff>
    </xdr:from>
    <xdr:to>
      <xdr:col>1</xdr:col>
      <xdr:colOff>2628900</xdr:colOff>
      <xdr:row>57</xdr:row>
      <xdr:rowOff>97155</xdr:rowOff>
    </xdr:to>
    <xdr:sp macro="" textlink="">
      <xdr:nvSpPr>
        <xdr:cNvPr id="374" name="Text Box 12">
          <a:extLst>
            <a:ext uri="{FF2B5EF4-FFF2-40B4-BE49-F238E27FC236}">
              <a16:creationId xmlns:a16="http://schemas.microsoft.com/office/drawing/2014/main" id="{00000000-0008-0000-0300-000076010000}"/>
            </a:ext>
          </a:extLst>
        </xdr:cNvPr>
        <xdr:cNvSpPr txBox="1">
          <a:spLocks noChangeArrowheads="1"/>
        </xdr:cNvSpPr>
      </xdr:nvSpPr>
      <xdr:spPr bwMode="auto">
        <a:xfrm>
          <a:off x="3305175" y="501300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375" name="Text Box 12">
          <a:extLst>
            <a:ext uri="{FF2B5EF4-FFF2-40B4-BE49-F238E27FC236}">
              <a16:creationId xmlns:a16="http://schemas.microsoft.com/office/drawing/2014/main" id="{00000000-0008-0000-0300-00007701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57</xdr:row>
      <xdr:rowOff>0</xdr:rowOff>
    </xdr:from>
    <xdr:to>
      <xdr:col>4</xdr:col>
      <xdr:colOff>548640</xdr:colOff>
      <xdr:row>57</xdr:row>
      <xdr:rowOff>97155</xdr:rowOff>
    </xdr:to>
    <xdr:sp macro="" textlink="">
      <xdr:nvSpPr>
        <xdr:cNvPr id="376" name="Text Box 12">
          <a:extLst>
            <a:ext uri="{FF2B5EF4-FFF2-40B4-BE49-F238E27FC236}">
              <a16:creationId xmlns:a16="http://schemas.microsoft.com/office/drawing/2014/main" id="{00000000-0008-0000-0300-000078010000}"/>
            </a:ext>
          </a:extLst>
        </xdr:cNvPr>
        <xdr:cNvSpPr txBox="1">
          <a:spLocks noChangeArrowheads="1"/>
        </xdr:cNvSpPr>
      </xdr:nvSpPr>
      <xdr:spPr bwMode="auto">
        <a:xfrm>
          <a:off x="4467225" y="50130075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57</xdr:row>
      <xdr:rowOff>0</xdr:rowOff>
    </xdr:from>
    <xdr:to>
      <xdr:col>1</xdr:col>
      <xdr:colOff>2628900</xdr:colOff>
      <xdr:row>57</xdr:row>
      <xdr:rowOff>97155</xdr:rowOff>
    </xdr:to>
    <xdr:sp macro="" textlink="">
      <xdr:nvSpPr>
        <xdr:cNvPr id="377" name="Text Box 12">
          <a:extLst>
            <a:ext uri="{FF2B5EF4-FFF2-40B4-BE49-F238E27FC236}">
              <a16:creationId xmlns:a16="http://schemas.microsoft.com/office/drawing/2014/main" id="{00000000-0008-0000-0300-000079010000}"/>
            </a:ext>
          </a:extLst>
        </xdr:cNvPr>
        <xdr:cNvSpPr txBox="1">
          <a:spLocks noChangeArrowheads="1"/>
        </xdr:cNvSpPr>
      </xdr:nvSpPr>
      <xdr:spPr bwMode="auto">
        <a:xfrm>
          <a:off x="3305175" y="501300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79" name="Text Box 5">
          <a:extLst>
            <a:ext uri="{FF2B5EF4-FFF2-40B4-BE49-F238E27FC236}">
              <a16:creationId xmlns:a16="http://schemas.microsoft.com/office/drawing/2014/main" id="{00000000-0008-0000-0300-00007B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0" name="Text Box 6">
          <a:extLst>
            <a:ext uri="{FF2B5EF4-FFF2-40B4-BE49-F238E27FC236}">
              <a16:creationId xmlns:a16="http://schemas.microsoft.com/office/drawing/2014/main" id="{00000000-0008-0000-0300-00007C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1" name="Text Box 7">
          <a:extLst>
            <a:ext uri="{FF2B5EF4-FFF2-40B4-BE49-F238E27FC236}">
              <a16:creationId xmlns:a16="http://schemas.microsoft.com/office/drawing/2014/main" id="{00000000-0008-0000-0300-00007D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2" name="Text Box 8">
          <a:extLst>
            <a:ext uri="{FF2B5EF4-FFF2-40B4-BE49-F238E27FC236}">
              <a16:creationId xmlns:a16="http://schemas.microsoft.com/office/drawing/2014/main" id="{00000000-0008-0000-0300-00007E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3" name="Text Box 9">
          <a:extLst>
            <a:ext uri="{FF2B5EF4-FFF2-40B4-BE49-F238E27FC236}">
              <a16:creationId xmlns:a16="http://schemas.microsoft.com/office/drawing/2014/main" id="{00000000-0008-0000-0300-00007F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4" name="Text Box 10">
          <a:extLst>
            <a:ext uri="{FF2B5EF4-FFF2-40B4-BE49-F238E27FC236}">
              <a16:creationId xmlns:a16="http://schemas.microsoft.com/office/drawing/2014/main" id="{00000000-0008-0000-0300-000080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5" name="Text Box 11">
          <a:extLst>
            <a:ext uri="{FF2B5EF4-FFF2-40B4-BE49-F238E27FC236}">
              <a16:creationId xmlns:a16="http://schemas.microsoft.com/office/drawing/2014/main" id="{00000000-0008-0000-0300-000081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6" name="Text Box 12">
          <a:extLst>
            <a:ext uri="{FF2B5EF4-FFF2-40B4-BE49-F238E27FC236}">
              <a16:creationId xmlns:a16="http://schemas.microsoft.com/office/drawing/2014/main" id="{00000000-0008-0000-0300-000082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7" name="Text Box 13">
          <a:extLst>
            <a:ext uri="{FF2B5EF4-FFF2-40B4-BE49-F238E27FC236}">
              <a16:creationId xmlns:a16="http://schemas.microsoft.com/office/drawing/2014/main" id="{00000000-0008-0000-0300-000083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8" name="Text Box 14">
          <a:extLst>
            <a:ext uri="{FF2B5EF4-FFF2-40B4-BE49-F238E27FC236}">
              <a16:creationId xmlns:a16="http://schemas.microsoft.com/office/drawing/2014/main" id="{00000000-0008-0000-0300-000084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89" name="Text Box 15">
          <a:extLst>
            <a:ext uri="{FF2B5EF4-FFF2-40B4-BE49-F238E27FC236}">
              <a16:creationId xmlns:a16="http://schemas.microsoft.com/office/drawing/2014/main" id="{00000000-0008-0000-0300-000085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0" name="Text Box 16">
          <a:extLst>
            <a:ext uri="{FF2B5EF4-FFF2-40B4-BE49-F238E27FC236}">
              <a16:creationId xmlns:a16="http://schemas.microsoft.com/office/drawing/2014/main" id="{00000000-0008-0000-0300-000086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1" name="Text Box 1">
          <a:extLst>
            <a:ext uri="{FF2B5EF4-FFF2-40B4-BE49-F238E27FC236}">
              <a16:creationId xmlns:a16="http://schemas.microsoft.com/office/drawing/2014/main" id="{00000000-0008-0000-0300-000087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2" name="Text Box 2">
          <a:extLst>
            <a:ext uri="{FF2B5EF4-FFF2-40B4-BE49-F238E27FC236}">
              <a16:creationId xmlns:a16="http://schemas.microsoft.com/office/drawing/2014/main" id="{00000000-0008-0000-0300-000088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3" name="Text Box 3">
          <a:extLst>
            <a:ext uri="{FF2B5EF4-FFF2-40B4-BE49-F238E27FC236}">
              <a16:creationId xmlns:a16="http://schemas.microsoft.com/office/drawing/2014/main" id="{00000000-0008-0000-0300-000089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4" name="Text Box 4">
          <a:extLst>
            <a:ext uri="{FF2B5EF4-FFF2-40B4-BE49-F238E27FC236}">
              <a16:creationId xmlns:a16="http://schemas.microsoft.com/office/drawing/2014/main" id="{00000000-0008-0000-0300-00008A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5" name="Text Box 5">
          <a:extLst>
            <a:ext uri="{FF2B5EF4-FFF2-40B4-BE49-F238E27FC236}">
              <a16:creationId xmlns:a16="http://schemas.microsoft.com/office/drawing/2014/main" id="{00000000-0008-0000-0300-00008B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6" name="Text Box 6">
          <a:extLst>
            <a:ext uri="{FF2B5EF4-FFF2-40B4-BE49-F238E27FC236}">
              <a16:creationId xmlns:a16="http://schemas.microsoft.com/office/drawing/2014/main" id="{00000000-0008-0000-0300-00008C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7" name="Text Box 1">
          <a:extLst>
            <a:ext uri="{FF2B5EF4-FFF2-40B4-BE49-F238E27FC236}">
              <a16:creationId xmlns:a16="http://schemas.microsoft.com/office/drawing/2014/main" id="{00000000-0008-0000-0300-00008D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8" name="Text Box 2">
          <a:extLst>
            <a:ext uri="{FF2B5EF4-FFF2-40B4-BE49-F238E27FC236}">
              <a16:creationId xmlns:a16="http://schemas.microsoft.com/office/drawing/2014/main" id="{00000000-0008-0000-0300-00008E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399" name="Text Box 9">
          <a:extLst>
            <a:ext uri="{FF2B5EF4-FFF2-40B4-BE49-F238E27FC236}">
              <a16:creationId xmlns:a16="http://schemas.microsoft.com/office/drawing/2014/main" id="{00000000-0008-0000-0300-00008F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0" name="Text Box 10">
          <a:extLst>
            <a:ext uri="{FF2B5EF4-FFF2-40B4-BE49-F238E27FC236}">
              <a16:creationId xmlns:a16="http://schemas.microsoft.com/office/drawing/2014/main" id="{00000000-0008-0000-0300-000090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1" name="Text Box 11">
          <a:extLst>
            <a:ext uri="{FF2B5EF4-FFF2-40B4-BE49-F238E27FC236}">
              <a16:creationId xmlns:a16="http://schemas.microsoft.com/office/drawing/2014/main" id="{00000000-0008-0000-0300-000091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2" name="Text Box 12">
          <a:extLst>
            <a:ext uri="{FF2B5EF4-FFF2-40B4-BE49-F238E27FC236}">
              <a16:creationId xmlns:a16="http://schemas.microsoft.com/office/drawing/2014/main" id="{00000000-0008-0000-0300-000092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3" name="Text Box 1">
          <a:extLst>
            <a:ext uri="{FF2B5EF4-FFF2-40B4-BE49-F238E27FC236}">
              <a16:creationId xmlns:a16="http://schemas.microsoft.com/office/drawing/2014/main" id="{00000000-0008-0000-0300-000093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4" name="Text Box 2">
          <a:extLst>
            <a:ext uri="{FF2B5EF4-FFF2-40B4-BE49-F238E27FC236}">
              <a16:creationId xmlns:a16="http://schemas.microsoft.com/office/drawing/2014/main" id="{00000000-0008-0000-0300-000094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5" name="Text Box 3">
          <a:extLst>
            <a:ext uri="{FF2B5EF4-FFF2-40B4-BE49-F238E27FC236}">
              <a16:creationId xmlns:a16="http://schemas.microsoft.com/office/drawing/2014/main" id="{00000000-0008-0000-0300-000095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6" name="Text Box 4">
          <a:extLst>
            <a:ext uri="{FF2B5EF4-FFF2-40B4-BE49-F238E27FC236}">
              <a16:creationId xmlns:a16="http://schemas.microsoft.com/office/drawing/2014/main" id="{00000000-0008-0000-0300-000096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7" name="Text Box 5">
          <a:extLst>
            <a:ext uri="{FF2B5EF4-FFF2-40B4-BE49-F238E27FC236}">
              <a16:creationId xmlns:a16="http://schemas.microsoft.com/office/drawing/2014/main" id="{00000000-0008-0000-0300-000097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8" name="Text Box 6">
          <a:extLst>
            <a:ext uri="{FF2B5EF4-FFF2-40B4-BE49-F238E27FC236}">
              <a16:creationId xmlns:a16="http://schemas.microsoft.com/office/drawing/2014/main" id="{00000000-0008-0000-0300-000098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09" name="Text Box 1">
          <a:extLst>
            <a:ext uri="{FF2B5EF4-FFF2-40B4-BE49-F238E27FC236}">
              <a16:creationId xmlns:a16="http://schemas.microsoft.com/office/drawing/2014/main" id="{00000000-0008-0000-0300-000099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10" name="Text Box 2">
          <a:extLst>
            <a:ext uri="{FF2B5EF4-FFF2-40B4-BE49-F238E27FC236}">
              <a16:creationId xmlns:a16="http://schemas.microsoft.com/office/drawing/2014/main" id="{00000000-0008-0000-0300-00009A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11" name="Text Box 9">
          <a:extLst>
            <a:ext uri="{FF2B5EF4-FFF2-40B4-BE49-F238E27FC236}">
              <a16:creationId xmlns:a16="http://schemas.microsoft.com/office/drawing/2014/main" id="{00000000-0008-0000-0300-00009B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12" name="Text Box 10">
          <a:extLst>
            <a:ext uri="{FF2B5EF4-FFF2-40B4-BE49-F238E27FC236}">
              <a16:creationId xmlns:a16="http://schemas.microsoft.com/office/drawing/2014/main" id="{00000000-0008-0000-0300-00009C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13" name="Text Box 11">
          <a:extLst>
            <a:ext uri="{FF2B5EF4-FFF2-40B4-BE49-F238E27FC236}">
              <a16:creationId xmlns:a16="http://schemas.microsoft.com/office/drawing/2014/main" id="{00000000-0008-0000-0300-00009D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83</xdr:row>
      <xdr:rowOff>0</xdr:rowOff>
    </xdr:from>
    <xdr:to>
      <xdr:col>1</xdr:col>
      <xdr:colOff>323850</xdr:colOff>
      <xdr:row>83</xdr:row>
      <xdr:rowOff>171450</xdr:rowOff>
    </xdr:to>
    <xdr:sp macro="" textlink="">
      <xdr:nvSpPr>
        <xdr:cNvPr id="414" name="Text Box 12">
          <a:extLst>
            <a:ext uri="{FF2B5EF4-FFF2-40B4-BE49-F238E27FC236}">
              <a16:creationId xmlns:a16="http://schemas.microsoft.com/office/drawing/2014/main" id="{00000000-0008-0000-0300-00009E010000}"/>
            </a:ext>
          </a:extLst>
        </xdr:cNvPr>
        <xdr:cNvSpPr txBox="1">
          <a:spLocks noChangeArrowheads="1"/>
        </xdr:cNvSpPr>
      </xdr:nvSpPr>
      <xdr:spPr bwMode="auto">
        <a:xfrm>
          <a:off x="914400" y="869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et-EE"/>
        </a:p>
      </xdr:txBody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15" name="Text Box 12">
          <a:extLst>
            <a:ext uri="{FF2B5EF4-FFF2-40B4-BE49-F238E27FC236}">
              <a16:creationId xmlns:a16="http://schemas.microsoft.com/office/drawing/2014/main" id="{00000000-0008-0000-0300-00009F01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16" name="Text Box 12">
          <a:extLst>
            <a:ext uri="{FF2B5EF4-FFF2-40B4-BE49-F238E27FC236}">
              <a16:creationId xmlns:a16="http://schemas.microsoft.com/office/drawing/2014/main" id="{00000000-0008-0000-0300-0000A001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17" name="Text Box 12">
          <a:extLst>
            <a:ext uri="{FF2B5EF4-FFF2-40B4-BE49-F238E27FC236}">
              <a16:creationId xmlns:a16="http://schemas.microsoft.com/office/drawing/2014/main" id="{00000000-0008-0000-0300-0000A101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18" name="Text Box 12">
          <a:extLst>
            <a:ext uri="{FF2B5EF4-FFF2-40B4-BE49-F238E27FC236}">
              <a16:creationId xmlns:a16="http://schemas.microsoft.com/office/drawing/2014/main" id="{00000000-0008-0000-0300-0000A201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19" name="Text Box 12">
          <a:extLst>
            <a:ext uri="{FF2B5EF4-FFF2-40B4-BE49-F238E27FC236}">
              <a16:creationId xmlns:a16="http://schemas.microsoft.com/office/drawing/2014/main" id="{00000000-0008-0000-0300-0000A301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20" name="Text Box 12">
          <a:extLst>
            <a:ext uri="{FF2B5EF4-FFF2-40B4-BE49-F238E27FC236}">
              <a16:creationId xmlns:a16="http://schemas.microsoft.com/office/drawing/2014/main" id="{00000000-0008-0000-0300-0000A4010000}"/>
            </a:ext>
          </a:extLst>
        </xdr:cNvPr>
        <xdr:cNvSpPr txBox="1">
          <a:spLocks noChangeArrowheads="1"/>
        </xdr:cNvSpPr>
      </xdr:nvSpPr>
      <xdr:spPr bwMode="auto">
        <a:xfrm>
          <a:off x="6086475" y="50130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21" name="Text Box 12">
          <a:extLst>
            <a:ext uri="{FF2B5EF4-FFF2-40B4-BE49-F238E27FC236}">
              <a16:creationId xmlns:a16="http://schemas.microsoft.com/office/drawing/2014/main" id="{00000000-0008-0000-0300-0000A5010000}"/>
            </a:ext>
          </a:extLst>
        </xdr:cNvPr>
        <xdr:cNvSpPr txBox="1">
          <a:spLocks noChangeArrowheads="1"/>
        </xdr:cNvSpPr>
      </xdr:nvSpPr>
      <xdr:spPr bwMode="auto">
        <a:xfrm>
          <a:off x="6086475" y="85563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22" name="Text Box 12">
          <a:extLst>
            <a:ext uri="{FF2B5EF4-FFF2-40B4-BE49-F238E27FC236}">
              <a16:creationId xmlns:a16="http://schemas.microsoft.com/office/drawing/2014/main" id="{00000000-0008-0000-0300-0000A6010000}"/>
            </a:ext>
          </a:extLst>
        </xdr:cNvPr>
        <xdr:cNvSpPr txBox="1">
          <a:spLocks noChangeArrowheads="1"/>
        </xdr:cNvSpPr>
      </xdr:nvSpPr>
      <xdr:spPr bwMode="auto">
        <a:xfrm>
          <a:off x="6086475" y="855630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23" name="Text Box 12">
          <a:extLst>
            <a:ext uri="{FF2B5EF4-FFF2-40B4-BE49-F238E27FC236}">
              <a16:creationId xmlns:a16="http://schemas.microsoft.com/office/drawing/2014/main" id="{00000000-0008-0000-0300-0000A7010000}"/>
            </a:ext>
          </a:extLst>
        </xdr:cNvPr>
        <xdr:cNvSpPr txBox="1">
          <a:spLocks noChangeArrowheads="1"/>
        </xdr:cNvSpPr>
      </xdr:nvSpPr>
      <xdr:spPr bwMode="auto">
        <a:xfrm>
          <a:off x="6086475" y="8614410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57</xdr:row>
      <xdr:rowOff>0</xdr:rowOff>
    </xdr:from>
    <xdr:to>
      <xdr:col>5</xdr:col>
      <xdr:colOff>609600</xdr:colOff>
      <xdr:row>57</xdr:row>
      <xdr:rowOff>97155</xdr:rowOff>
    </xdr:to>
    <xdr:sp macro="" textlink="">
      <xdr:nvSpPr>
        <xdr:cNvPr id="424" name="Text Box 12">
          <a:extLst>
            <a:ext uri="{FF2B5EF4-FFF2-40B4-BE49-F238E27FC236}">
              <a16:creationId xmlns:a16="http://schemas.microsoft.com/office/drawing/2014/main" id="{00000000-0008-0000-0300-0000A8010000}"/>
            </a:ext>
          </a:extLst>
        </xdr:cNvPr>
        <xdr:cNvSpPr txBox="1">
          <a:spLocks noChangeArrowheads="1"/>
        </xdr:cNvSpPr>
      </xdr:nvSpPr>
      <xdr:spPr bwMode="auto">
        <a:xfrm>
          <a:off x="6086475" y="86144100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57</xdr:row>
      <xdr:rowOff>0</xdr:rowOff>
    </xdr:from>
    <xdr:to>
      <xdr:col>1</xdr:col>
      <xdr:colOff>2628900</xdr:colOff>
      <xdr:row>57</xdr:row>
      <xdr:rowOff>97155</xdr:rowOff>
    </xdr:to>
    <xdr:sp macro="" textlink="">
      <xdr:nvSpPr>
        <xdr:cNvPr id="425" name="Text Box 12">
          <a:extLst>
            <a:ext uri="{FF2B5EF4-FFF2-40B4-BE49-F238E27FC236}">
              <a16:creationId xmlns:a16="http://schemas.microsoft.com/office/drawing/2014/main" id="{00000000-0008-0000-0300-0000A9010000}"/>
            </a:ext>
          </a:extLst>
        </xdr:cNvPr>
        <xdr:cNvSpPr txBox="1">
          <a:spLocks noChangeArrowheads="1"/>
        </xdr:cNvSpPr>
      </xdr:nvSpPr>
      <xdr:spPr bwMode="auto">
        <a:xfrm>
          <a:off x="3305175" y="501300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57</xdr:row>
      <xdr:rowOff>0</xdr:rowOff>
    </xdr:from>
    <xdr:to>
      <xdr:col>1</xdr:col>
      <xdr:colOff>2628900</xdr:colOff>
      <xdr:row>57</xdr:row>
      <xdr:rowOff>97155</xdr:rowOff>
    </xdr:to>
    <xdr:sp macro="" textlink="">
      <xdr:nvSpPr>
        <xdr:cNvPr id="426" name="Text Box 12">
          <a:extLst>
            <a:ext uri="{FF2B5EF4-FFF2-40B4-BE49-F238E27FC236}">
              <a16:creationId xmlns:a16="http://schemas.microsoft.com/office/drawing/2014/main" id="{00000000-0008-0000-0300-0000AA010000}"/>
            </a:ext>
          </a:extLst>
        </xdr:cNvPr>
        <xdr:cNvSpPr txBox="1">
          <a:spLocks noChangeArrowheads="1"/>
        </xdr:cNvSpPr>
      </xdr:nvSpPr>
      <xdr:spPr bwMode="auto">
        <a:xfrm>
          <a:off x="3305175" y="501300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57</xdr:row>
      <xdr:rowOff>0</xdr:rowOff>
    </xdr:from>
    <xdr:to>
      <xdr:col>4</xdr:col>
      <xdr:colOff>548640</xdr:colOff>
      <xdr:row>57</xdr:row>
      <xdr:rowOff>97155</xdr:rowOff>
    </xdr:to>
    <xdr:sp macro="" textlink="">
      <xdr:nvSpPr>
        <xdr:cNvPr id="427" name="Text Box 12">
          <a:extLst>
            <a:ext uri="{FF2B5EF4-FFF2-40B4-BE49-F238E27FC236}">
              <a16:creationId xmlns:a16="http://schemas.microsoft.com/office/drawing/2014/main" id="{00000000-0008-0000-0300-0000AB010000}"/>
            </a:ext>
          </a:extLst>
        </xdr:cNvPr>
        <xdr:cNvSpPr txBox="1">
          <a:spLocks noChangeArrowheads="1"/>
        </xdr:cNvSpPr>
      </xdr:nvSpPr>
      <xdr:spPr bwMode="auto">
        <a:xfrm>
          <a:off x="4467225" y="50130075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57</xdr:row>
      <xdr:rowOff>0</xdr:rowOff>
    </xdr:from>
    <xdr:to>
      <xdr:col>4</xdr:col>
      <xdr:colOff>548640</xdr:colOff>
      <xdr:row>57</xdr:row>
      <xdr:rowOff>97155</xdr:rowOff>
    </xdr:to>
    <xdr:sp macro="" textlink="">
      <xdr:nvSpPr>
        <xdr:cNvPr id="428" name="Text Box 12">
          <a:extLst>
            <a:ext uri="{FF2B5EF4-FFF2-40B4-BE49-F238E27FC236}">
              <a16:creationId xmlns:a16="http://schemas.microsoft.com/office/drawing/2014/main" id="{00000000-0008-0000-0300-0000AC010000}"/>
            </a:ext>
          </a:extLst>
        </xdr:cNvPr>
        <xdr:cNvSpPr txBox="1">
          <a:spLocks noChangeArrowheads="1"/>
        </xdr:cNvSpPr>
      </xdr:nvSpPr>
      <xdr:spPr bwMode="auto">
        <a:xfrm>
          <a:off x="4467225" y="50130075"/>
          <a:ext cx="6667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57</xdr:row>
      <xdr:rowOff>0</xdr:rowOff>
    </xdr:from>
    <xdr:to>
      <xdr:col>1</xdr:col>
      <xdr:colOff>2628900</xdr:colOff>
      <xdr:row>57</xdr:row>
      <xdr:rowOff>97155</xdr:rowOff>
    </xdr:to>
    <xdr:sp macro="" textlink="">
      <xdr:nvSpPr>
        <xdr:cNvPr id="62" name="Text Box 12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3562350" y="138969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57</xdr:row>
      <xdr:rowOff>0</xdr:rowOff>
    </xdr:from>
    <xdr:to>
      <xdr:col>1</xdr:col>
      <xdr:colOff>2628900</xdr:colOff>
      <xdr:row>57</xdr:row>
      <xdr:rowOff>97155</xdr:rowOff>
    </xdr:to>
    <xdr:sp macro="" textlink="">
      <xdr:nvSpPr>
        <xdr:cNvPr id="63" name="Text Box 1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>
          <a:spLocks noChangeArrowheads="1"/>
        </xdr:cNvSpPr>
      </xdr:nvSpPr>
      <xdr:spPr bwMode="auto">
        <a:xfrm>
          <a:off x="3562350" y="138969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57</xdr:row>
      <xdr:rowOff>0</xdr:rowOff>
    </xdr:from>
    <xdr:to>
      <xdr:col>1</xdr:col>
      <xdr:colOff>2628900</xdr:colOff>
      <xdr:row>57</xdr:row>
      <xdr:rowOff>97155</xdr:rowOff>
    </xdr:to>
    <xdr:sp macro="" textlink="">
      <xdr:nvSpPr>
        <xdr:cNvPr id="64" name="Text Box 12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>
          <a:spLocks noChangeArrowheads="1"/>
        </xdr:cNvSpPr>
      </xdr:nvSpPr>
      <xdr:spPr bwMode="auto">
        <a:xfrm>
          <a:off x="3562350" y="138969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57</xdr:row>
      <xdr:rowOff>0</xdr:rowOff>
    </xdr:from>
    <xdr:to>
      <xdr:col>1</xdr:col>
      <xdr:colOff>2628900</xdr:colOff>
      <xdr:row>57</xdr:row>
      <xdr:rowOff>97155</xdr:rowOff>
    </xdr:to>
    <xdr:sp macro="" textlink="">
      <xdr:nvSpPr>
        <xdr:cNvPr id="65" name="Text Box 12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3562350" y="138969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56</xdr:row>
      <xdr:rowOff>0</xdr:rowOff>
    </xdr:from>
    <xdr:to>
      <xdr:col>5</xdr:col>
      <xdr:colOff>609600</xdr:colOff>
      <xdr:row>56</xdr:row>
      <xdr:rowOff>97155</xdr:rowOff>
    </xdr:to>
    <xdr:sp macro="" textlink="">
      <xdr:nvSpPr>
        <xdr:cNvPr id="66" name="Text Box 12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5972175" y="2200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56</xdr:row>
      <xdr:rowOff>0</xdr:rowOff>
    </xdr:from>
    <xdr:to>
      <xdr:col>4</xdr:col>
      <xdr:colOff>548640</xdr:colOff>
      <xdr:row>56</xdr:row>
      <xdr:rowOff>97155</xdr:rowOff>
    </xdr:to>
    <xdr:sp macro="" textlink="">
      <xdr:nvSpPr>
        <xdr:cNvPr id="67" name="Text Box 12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4352925" y="2200275"/>
          <a:ext cx="7429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56</xdr:row>
      <xdr:rowOff>0</xdr:rowOff>
    </xdr:from>
    <xdr:to>
      <xdr:col>1</xdr:col>
      <xdr:colOff>2628900</xdr:colOff>
      <xdr:row>56</xdr:row>
      <xdr:rowOff>97155</xdr:rowOff>
    </xdr:to>
    <xdr:sp macro="" textlink="">
      <xdr:nvSpPr>
        <xdr:cNvPr id="68" name="Text Box 12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3238500" y="22002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56</xdr:row>
      <xdr:rowOff>0</xdr:rowOff>
    </xdr:from>
    <xdr:to>
      <xdr:col>5</xdr:col>
      <xdr:colOff>609600</xdr:colOff>
      <xdr:row>56</xdr:row>
      <xdr:rowOff>97155</xdr:rowOff>
    </xdr:to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5972175" y="2200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56</xdr:row>
      <xdr:rowOff>0</xdr:rowOff>
    </xdr:from>
    <xdr:to>
      <xdr:col>4</xdr:col>
      <xdr:colOff>548640</xdr:colOff>
      <xdr:row>56</xdr:row>
      <xdr:rowOff>97155</xdr:rowOff>
    </xdr:to>
    <xdr:sp macro="" textlink="">
      <xdr:nvSpPr>
        <xdr:cNvPr id="70" name="Text Box 12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4352925" y="2200275"/>
          <a:ext cx="7429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56</xdr:row>
      <xdr:rowOff>0</xdr:rowOff>
    </xdr:from>
    <xdr:to>
      <xdr:col>1</xdr:col>
      <xdr:colOff>2628900</xdr:colOff>
      <xdr:row>56</xdr:row>
      <xdr:rowOff>97155</xdr:rowOff>
    </xdr:to>
    <xdr:sp macro="" textlink="">
      <xdr:nvSpPr>
        <xdr:cNvPr id="71" name="Text Box 12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3238500" y="22002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56</xdr:row>
      <xdr:rowOff>0</xdr:rowOff>
    </xdr:from>
    <xdr:to>
      <xdr:col>5</xdr:col>
      <xdr:colOff>609600</xdr:colOff>
      <xdr:row>56</xdr:row>
      <xdr:rowOff>97155</xdr:rowOff>
    </xdr:to>
    <xdr:sp macro="" textlink="">
      <xdr:nvSpPr>
        <xdr:cNvPr id="72" name="Text Box 12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5972175" y="2200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56</xdr:row>
      <xdr:rowOff>0</xdr:rowOff>
    </xdr:from>
    <xdr:to>
      <xdr:col>5</xdr:col>
      <xdr:colOff>609600</xdr:colOff>
      <xdr:row>56</xdr:row>
      <xdr:rowOff>97155</xdr:rowOff>
    </xdr:to>
    <xdr:sp macro="" textlink="">
      <xdr:nvSpPr>
        <xdr:cNvPr id="73" name="Text Box 1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5972175" y="2200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56</xdr:row>
      <xdr:rowOff>0</xdr:rowOff>
    </xdr:from>
    <xdr:to>
      <xdr:col>5</xdr:col>
      <xdr:colOff>609600</xdr:colOff>
      <xdr:row>56</xdr:row>
      <xdr:rowOff>97155</xdr:rowOff>
    </xdr:to>
    <xdr:sp macro="" textlink="">
      <xdr:nvSpPr>
        <xdr:cNvPr id="74" name="Text Box 12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5972175" y="2200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56</xdr:row>
      <xdr:rowOff>0</xdr:rowOff>
    </xdr:from>
    <xdr:to>
      <xdr:col>5</xdr:col>
      <xdr:colOff>609600</xdr:colOff>
      <xdr:row>56</xdr:row>
      <xdr:rowOff>97155</xdr:rowOff>
    </xdr:to>
    <xdr:sp macro="" textlink="">
      <xdr:nvSpPr>
        <xdr:cNvPr id="75" name="Text Box 12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5972175" y="2200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56</xdr:row>
      <xdr:rowOff>0</xdr:rowOff>
    </xdr:from>
    <xdr:to>
      <xdr:col>5</xdr:col>
      <xdr:colOff>609600</xdr:colOff>
      <xdr:row>56</xdr:row>
      <xdr:rowOff>97155</xdr:rowOff>
    </xdr:to>
    <xdr:sp macro="" textlink="">
      <xdr:nvSpPr>
        <xdr:cNvPr id="76" name="Text Box 12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5972175" y="2200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542925</xdr:colOff>
      <xdr:row>56</xdr:row>
      <xdr:rowOff>0</xdr:rowOff>
    </xdr:from>
    <xdr:to>
      <xdr:col>5</xdr:col>
      <xdr:colOff>609600</xdr:colOff>
      <xdr:row>56</xdr:row>
      <xdr:rowOff>97155</xdr:rowOff>
    </xdr:to>
    <xdr:sp macro="" textlink="">
      <xdr:nvSpPr>
        <xdr:cNvPr id="77" name="Text Box 12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5972175" y="2200275"/>
          <a:ext cx="666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56</xdr:row>
      <xdr:rowOff>0</xdr:rowOff>
    </xdr:from>
    <xdr:to>
      <xdr:col>1</xdr:col>
      <xdr:colOff>2628900</xdr:colOff>
      <xdr:row>56</xdr:row>
      <xdr:rowOff>97155</xdr:rowOff>
    </xdr:to>
    <xdr:sp macro="" textlink="">
      <xdr:nvSpPr>
        <xdr:cNvPr id="78" name="Text Box 12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3238500" y="22002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56</xdr:row>
      <xdr:rowOff>0</xdr:rowOff>
    </xdr:from>
    <xdr:to>
      <xdr:col>1</xdr:col>
      <xdr:colOff>2628900</xdr:colOff>
      <xdr:row>56</xdr:row>
      <xdr:rowOff>97155</xdr:rowOff>
    </xdr:to>
    <xdr:sp macro="" textlink="">
      <xdr:nvSpPr>
        <xdr:cNvPr id="79" name="Text Box 12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3238500" y="22002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56</xdr:row>
      <xdr:rowOff>0</xdr:rowOff>
    </xdr:from>
    <xdr:to>
      <xdr:col>4</xdr:col>
      <xdr:colOff>548640</xdr:colOff>
      <xdr:row>56</xdr:row>
      <xdr:rowOff>97155</xdr:rowOff>
    </xdr:to>
    <xdr:sp macro="" textlink="">
      <xdr:nvSpPr>
        <xdr:cNvPr id="80" name="Text Box 12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4352925" y="2200275"/>
          <a:ext cx="7429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419100</xdr:colOff>
      <xdr:row>56</xdr:row>
      <xdr:rowOff>0</xdr:rowOff>
    </xdr:from>
    <xdr:to>
      <xdr:col>4</xdr:col>
      <xdr:colOff>548640</xdr:colOff>
      <xdr:row>56</xdr:row>
      <xdr:rowOff>97155</xdr:rowOff>
    </xdr:to>
    <xdr:sp macro="" textlink="">
      <xdr:nvSpPr>
        <xdr:cNvPr id="81" name="Text Box 12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4352925" y="2200275"/>
          <a:ext cx="74295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58</xdr:row>
      <xdr:rowOff>0</xdr:rowOff>
    </xdr:from>
    <xdr:to>
      <xdr:col>1</xdr:col>
      <xdr:colOff>2628900</xdr:colOff>
      <xdr:row>58</xdr:row>
      <xdr:rowOff>97155</xdr:rowOff>
    </xdr:to>
    <xdr:sp macro="" textlink="">
      <xdr:nvSpPr>
        <xdr:cNvPr id="82" name="Text Box 12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3562350" y="10391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58</xdr:row>
      <xdr:rowOff>0</xdr:rowOff>
    </xdr:from>
    <xdr:to>
      <xdr:col>1</xdr:col>
      <xdr:colOff>2628900</xdr:colOff>
      <xdr:row>58</xdr:row>
      <xdr:rowOff>97155</xdr:rowOff>
    </xdr:to>
    <xdr:sp macro="" textlink="">
      <xdr:nvSpPr>
        <xdr:cNvPr id="83" name="Text Box 1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3562350" y="10391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58</xdr:row>
      <xdr:rowOff>0</xdr:rowOff>
    </xdr:from>
    <xdr:to>
      <xdr:col>1</xdr:col>
      <xdr:colOff>2628900</xdr:colOff>
      <xdr:row>58</xdr:row>
      <xdr:rowOff>97155</xdr:rowOff>
    </xdr:to>
    <xdr:sp macro="" textlink="">
      <xdr:nvSpPr>
        <xdr:cNvPr id="84" name="Text Box 12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3562350" y="10391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58</xdr:row>
      <xdr:rowOff>0</xdr:rowOff>
    </xdr:from>
    <xdr:to>
      <xdr:col>1</xdr:col>
      <xdr:colOff>2628900</xdr:colOff>
      <xdr:row>58</xdr:row>
      <xdr:rowOff>97155</xdr:rowOff>
    </xdr:to>
    <xdr:sp macro="" textlink="">
      <xdr:nvSpPr>
        <xdr:cNvPr id="85" name="Text Box 12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 txBox="1">
          <a:spLocks noChangeArrowheads="1"/>
        </xdr:cNvSpPr>
      </xdr:nvSpPr>
      <xdr:spPr bwMode="auto">
        <a:xfrm>
          <a:off x="3562350" y="10391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58</xdr:row>
      <xdr:rowOff>0</xdr:rowOff>
    </xdr:from>
    <xdr:to>
      <xdr:col>1</xdr:col>
      <xdr:colOff>2628900</xdr:colOff>
      <xdr:row>58</xdr:row>
      <xdr:rowOff>97155</xdr:rowOff>
    </xdr:to>
    <xdr:sp macro="" textlink="">
      <xdr:nvSpPr>
        <xdr:cNvPr id="86" name="Text Box 12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 txBox="1">
          <a:spLocks noChangeArrowheads="1"/>
        </xdr:cNvSpPr>
      </xdr:nvSpPr>
      <xdr:spPr bwMode="auto">
        <a:xfrm>
          <a:off x="3562350" y="10391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58</xdr:row>
      <xdr:rowOff>0</xdr:rowOff>
    </xdr:from>
    <xdr:to>
      <xdr:col>1</xdr:col>
      <xdr:colOff>2628900</xdr:colOff>
      <xdr:row>58</xdr:row>
      <xdr:rowOff>97155</xdr:rowOff>
    </xdr:to>
    <xdr:sp macro="" textlink="">
      <xdr:nvSpPr>
        <xdr:cNvPr id="87" name="Text Box 12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3562350" y="10391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58</xdr:row>
      <xdr:rowOff>0</xdr:rowOff>
    </xdr:from>
    <xdr:to>
      <xdr:col>1</xdr:col>
      <xdr:colOff>2628900</xdr:colOff>
      <xdr:row>58</xdr:row>
      <xdr:rowOff>97155</xdr:rowOff>
    </xdr:to>
    <xdr:sp macro="" textlink="">
      <xdr:nvSpPr>
        <xdr:cNvPr id="88" name="Text Box 12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 txBox="1">
          <a:spLocks noChangeArrowheads="1"/>
        </xdr:cNvSpPr>
      </xdr:nvSpPr>
      <xdr:spPr bwMode="auto">
        <a:xfrm>
          <a:off x="3562350" y="10391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2628900</xdr:colOff>
      <xdr:row>58</xdr:row>
      <xdr:rowOff>0</xdr:rowOff>
    </xdr:from>
    <xdr:to>
      <xdr:col>1</xdr:col>
      <xdr:colOff>2628900</xdr:colOff>
      <xdr:row>58</xdr:row>
      <xdr:rowOff>97155</xdr:rowOff>
    </xdr:to>
    <xdr:sp macro="" textlink="">
      <xdr:nvSpPr>
        <xdr:cNvPr id="89" name="Text Box 12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3562350" y="10391775"/>
          <a:ext cx="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4</xdr:row>
      <xdr:rowOff>0</xdr:rowOff>
    </xdr:from>
    <xdr:to>
      <xdr:col>2</xdr:col>
      <xdr:colOff>476250</xdr:colOff>
      <xdr:row>4</xdr:row>
      <xdr:rowOff>95250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E557B715-48E2-44D9-A243-0EE60D33BAAE}"/>
            </a:ext>
          </a:extLst>
        </xdr:cNvPr>
        <xdr:cNvSpPr txBox="1">
          <a:spLocks noChangeArrowheads="1"/>
        </xdr:cNvSpPr>
      </xdr:nvSpPr>
      <xdr:spPr bwMode="auto">
        <a:xfrm>
          <a:off x="3707130" y="771525"/>
          <a:ext cx="46482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4762500</xdr:colOff>
      <xdr:row>4</xdr:row>
      <xdr:rowOff>0</xdr:rowOff>
    </xdr:from>
    <xdr:to>
      <xdr:col>2</xdr:col>
      <xdr:colOff>205740</xdr:colOff>
      <xdr:row>4</xdr:row>
      <xdr:rowOff>53340</xdr:rowOff>
    </xdr:to>
    <xdr:sp macro="" textlink="">
      <xdr:nvSpPr>
        <xdr:cNvPr id="3" name="Text Box 10">
          <a:extLst>
            <a:ext uri="{FF2B5EF4-FFF2-40B4-BE49-F238E27FC236}">
              <a16:creationId xmlns:a16="http://schemas.microsoft.com/office/drawing/2014/main" id="{7EFA25DD-D535-4068-9569-F5C37BC74304}"/>
            </a:ext>
          </a:extLst>
        </xdr:cNvPr>
        <xdr:cNvSpPr txBox="1">
          <a:spLocks noChangeArrowheads="1"/>
        </xdr:cNvSpPr>
      </xdr:nvSpPr>
      <xdr:spPr bwMode="auto">
        <a:xfrm>
          <a:off x="3695700" y="771525"/>
          <a:ext cx="438150" cy="53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3676650</xdr:colOff>
      <xdr:row>4</xdr:row>
      <xdr:rowOff>0</xdr:rowOff>
    </xdr:from>
    <xdr:to>
      <xdr:col>1</xdr:col>
      <xdr:colOff>4000500</xdr:colOff>
      <xdr:row>4</xdr:row>
      <xdr:rowOff>57150</xdr:rowOff>
    </xdr:to>
    <xdr:sp macro="" textlink="">
      <xdr:nvSpPr>
        <xdr:cNvPr id="4" name="Text Box 15">
          <a:extLst>
            <a:ext uri="{FF2B5EF4-FFF2-40B4-BE49-F238E27FC236}">
              <a16:creationId xmlns:a16="http://schemas.microsoft.com/office/drawing/2014/main" id="{CE2F8B8F-0815-49BD-BE2E-FF5BCA4DB8FD}"/>
            </a:ext>
          </a:extLst>
        </xdr:cNvPr>
        <xdr:cNvSpPr txBox="1">
          <a:spLocks noChangeArrowheads="1"/>
        </xdr:cNvSpPr>
      </xdr:nvSpPr>
      <xdr:spPr bwMode="auto">
        <a:xfrm>
          <a:off x="3691890" y="771525"/>
          <a:ext cx="32766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4</xdr:row>
      <xdr:rowOff>0</xdr:rowOff>
    </xdr:from>
    <xdr:to>
      <xdr:col>5</xdr:col>
      <xdr:colOff>361950</xdr:colOff>
      <xdr:row>4</xdr:row>
      <xdr:rowOff>53340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187C4DA8-2772-4393-AE42-413E4A7D0E00}"/>
            </a:ext>
          </a:extLst>
        </xdr:cNvPr>
        <xdr:cNvSpPr txBox="1">
          <a:spLocks noChangeArrowheads="1"/>
        </xdr:cNvSpPr>
      </xdr:nvSpPr>
      <xdr:spPr bwMode="auto">
        <a:xfrm>
          <a:off x="5648325" y="771525"/>
          <a:ext cx="323850" cy="53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42" name="Text Box 5">
          <a:extLst>
            <a:ext uri="{FF2B5EF4-FFF2-40B4-BE49-F238E27FC236}">
              <a16:creationId xmlns:a16="http://schemas.microsoft.com/office/drawing/2014/main" id="{0D27CD4A-2497-4C19-B781-6B984E3E1B53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43" name="Text Box 6">
          <a:extLst>
            <a:ext uri="{FF2B5EF4-FFF2-40B4-BE49-F238E27FC236}">
              <a16:creationId xmlns:a16="http://schemas.microsoft.com/office/drawing/2014/main" id="{3CE82ACB-7512-4656-A6B6-48616C1DE2DD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44" name="Text Box 7">
          <a:extLst>
            <a:ext uri="{FF2B5EF4-FFF2-40B4-BE49-F238E27FC236}">
              <a16:creationId xmlns:a16="http://schemas.microsoft.com/office/drawing/2014/main" id="{0DCFF6EC-26E0-41AE-8730-0D863131769E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45" name="Text Box 8">
          <a:extLst>
            <a:ext uri="{FF2B5EF4-FFF2-40B4-BE49-F238E27FC236}">
              <a16:creationId xmlns:a16="http://schemas.microsoft.com/office/drawing/2014/main" id="{40E0C7C9-06BB-438E-BCAC-B31681A56494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46" name="Text Box 9">
          <a:extLst>
            <a:ext uri="{FF2B5EF4-FFF2-40B4-BE49-F238E27FC236}">
              <a16:creationId xmlns:a16="http://schemas.microsoft.com/office/drawing/2014/main" id="{32C2EAC4-7193-41AB-B1E8-A161398D6F04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47" name="Text Box 10">
          <a:extLst>
            <a:ext uri="{FF2B5EF4-FFF2-40B4-BE49-F238E27FC236}">
              <a16:creationId xmlns:a16="http://schemas.microsoft.com/office/drawing/2014/main" id="{70B102E9-D47A-4399-88B6-1B155E88D9B9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48" name="Text Box 11">
          <a:extLst>
            <a:ext uri="{FF2B5EF4-FFF2-40B4-BE49-F238E27FC236}">
              <a16:creationId xmlns:a16="http://schemas.microsoft.com/office/drawing/2014/main" id="{00380403-6DC0-44DF-A30B-77E90EE511CE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49" name="Text Box 12">
          <a:extLst>
            <a:ext uri="{FF2B5EF4-FFF2-40B4-BE49-F238E27FC236}">
              <a16:creationId xmlns:a16="http://schemas.microsoft.com/office/drawing/2014/main" id="{D28C6A60-14FC-4A69-9FF6-E055263FE10B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0" name="Text Box 13">
          <a:extLst>
            <a:ext uri="{FF2B5EF4-FFF2-40B4-BE49-F238E27FC236}">
              <a16:creationId xmlns:a16="http://schemas.microsoft.com/office/drawing/2014/main" id="{EC4C85EE-AE84-4228-B328-2AC57FE4A4DA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1" name="Text Box 14">
          <a:extLst>
            <a:ext uri="{FF2B5EF4-FFF2-40B4-BE49-F238E27FC236}">
              <a16:creationId xmlns:a16="http://schemas.microsoft.com/office/drawing/2014/main" id="{D7F425D5-FF8C-47CF-92CF-3E82958E9FAF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2" name="Text Box 15">
          <a:extLst>
            <a:ext uri="{FF2B5EF4-FFF2-40B4-BE49-F238E27FC236}">
              <a16:creationId xmlns:a16="http://schemas.microsoft.com/office/drawing/2014/main" id="{F4D968D0-5019-4A2E-9EC4-BE3EBAC4275E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3" name="Text Box 16">
          <a:extLst>
            <a:ext uri="{FF2B5EF4-FFF2-40B4-BE49-F238E27FC236}">
              <a16:creationId xmlns:a16="http://schemas.microsoft.com/office/drawing/2014/main" id="{4C2AF080-9914-4908-930F-D221D79696E6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910F1F5D-BD9C-4380-9626-6398DEC71CEA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5" name="Text Box 2">
          <a:extLst>
            <a:ext uri="{FF2B5EF4-FFF2-40B4-BE49-F238E27FC236}">
              <a16:creationId xmlns:a16="http://schemas.microsoft.com/office/drawing/2014/main" id="{57E6861C-4825-4A69-B743-85CA09CAD46F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6" name="Text Box 3">
          <a:extLst>
            <a:ext uri="{FF2B5EF4-FFF2-40B4-BE49-F238E27FC236}">
              <a16:creationId xmlns:a16="http://schemas.microsoft.com/office/drawing/2014/main" id="{B583A14F-E6B9-4140-9CCD-0A52E2A0A7E0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7" name="Text Box 4">
          <a:extLst>
            <a:ext uri="{FF2B5EF4-FFF2-40B4-BE49-F238E27FC236}">
              <a16:creationId xmlns:a16="http://schemas.microsoft.com/office/drawing/2014/main" id="{1D3FC166-CD99-4DF8-9CE9-FF7B071F7449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8" name="Text Box 5">
          <a:extLst>
            <a:ext uri="{FF2B5EF4-FFF2-40B4-BE49-F238E27FC236}">
              <a16:creationId xmlns:a16="http://schemas.microsoft.com/office/drawing/2014/main" id="{EFDD4AC5-DB1E-44F3-89B9-ECE5156D3DDB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59" name="Text Box 6">
          <a:extLst>
            <a:ext uri="{FF2B5EF4-FFF2-40B4-BE49-F238E27FC236}">
              <a16:creationId xmlns:a16="http://schemas.microsoft.com/office/drawing/2014/main" id="{102C755F-88CC-46A0-B50B-006559B7A84D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D5D3AF45-C3C2-4B5F-B39F-4BBFF385B9E9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1" name="Text Box 2">
          <a:extLst>
            <a:ext uri="{FF2B5EF4-FFF2-40B4-BE49-F238E27FC236}">
              <a16:creationId xmlns:a16="http://schemas.microsoft.com/office/drawing/2014/main" id="{A1A8E001-AC0D-4370-8678-0B2A2C865952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2" name="Text Box 9">
          <a:extLst>
            <a:ext uri="{FF2B5EF4-FFF2-40B4-BE49-F238E27FC236}">
              <a16:creationId xmlns:a16="http://schemas.microsoft.com/office/drawing/2014/main" id="{7018EB91-92FA-4364-927F-105438FB5F56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3" name="Text Box 10">
          <a:extLst>
            <a:ext uri="{FF2B5EF4-FFF2-40B4-BE49-F238E27FC236}">
              <a16:creationId xmlns:a16="http://schemas.microsoft.com/office/drawing/2014/main" id="{BF26E243-C590-4FE0-BDA8-EDAB51255F9D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4" name="Text Box 11">
          <a:extLst>
            <a:ext uri="{FF2B5EF4-FFF2-40B4-BE49-F238E27FC236}">
              <a16:creationId xmlns:a16="http://schemas.microsoft.com/office/drawing/2014/main" id="{8C44B955-F692-4D26-B194-9A873832BCE2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5" name="Text Box 12">
          <a:extLst>
            <a:ext uri="{FF2B5EF4-FFF2-40B4-BE49-F238E27FC236}">
              <a16:creationId xmlns:a16="http://schemas.microsoft.com/office/drawing/2014/main" id="{5D9A6582-6EB2-42BA-8087-A8E9B27F5D78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C35931B0-B8B7-4CBF-BD85-19C4D030C004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7" name="Text Box 2">
          <a:extLst>
            <a:ext uri="{FF2B5EF4-FFF2-40B4-BE49-F238E27FC236}">
              <a16:creationId xmlns:a16="http://schemas.microsoft.com/office/drawing/2014/main" id="{28378C77-5818-469C-A896-65F60038B73B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8" name="Text Box 3">
          <a:extLst>
            <a:ext uri="{FF2B5EF4-FFF2-40B4-BE49-F238E27FC236}">
              <a16:creationId xmlns:a16="http://schemas.microsoft.com/office/drawing/2014/main" id="{F371A9D9-D507-4B0F-B7D6-A1AF7740427A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69" name="Text Box 4">
          <a:extLst>
            <a:ext uri="{FF2B5EF4-FFF2-40B4-BE49-F238E27FC236}">
              <a16:creationId xmlns:a16="http://schemas.microsoft.com/office/drawing/2014/main" id="{9ED87434-66C5-42CC-A213-3708E82C4C0A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70" name="Text Box 5">
          <a:extLst>
            <a:ext uri="{FF2B5EF4-FFF2-40B4-BE49-F238E27FC236}">
              <a16:creationId xmlns:a16="http://schemas.microsoft.com/office/drawing/2014/main" id="{CB9EE832-9117-4E14-A908-62A1E95B0EDA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71" name="Text Box 6">
          <a:extLst>
            <a:ext uri="{FF2B5EF4-FFF2-40B4-BE49-F238E27FC236}">
              <a16:creationId xmlns:a16="http://schemas.microsoft.com/office/drawing/2014/main" id="{72FBA1E9-F9FA-42C6-9F56-B01B642213A4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DDD8FB5E-57AE-4E74-8E24-B563934EDD9C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73" name="Text Box 2">
          <a:extLst>
            <a:ext uri="{FF2B5EF4-FFF2-40B4-BE49-F238E27FC236}">
              <a16:creationId xmlns:a16="http://schemas.microsoft.com/office/drawing/2014/main" id="{50FCA042-CFAD-48AB-BC8C-3A6F56930305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74" name="Text Box 9">
          <a:extLst>
            <a:ext uri="{FF2B5EF4-FFF2-40B4-BE49-F238E27FC236}">
              <a16:creationId xmlns:a16="http://schemas.microsoft.com/office/drawing/2014/main" id="{820EA0DA-63AB-4C8D-9362-FEF9A5CB4166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75" name="Text Box 10">
          <a:extLst>
            <a:ext uri="{FF2B5EF4-FFF2-40B4-BE49-F238E27FC236}">
              <a16:creationId xmlns:a16="http://schemas.microsoft.com/office/drawing/2014/main" id="{9C6AE984-FC57-4D57-8164-67C89818EA79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76" name="Text Box 11">
          <a:extLst>
            <a:ext uri="{FF2B5EF4-FFF2-40B4-BE49-F238E27FC236}">
              <a16:creationId xmlns:a16="http://schemas.microsoft.com/office/drawing/2014/main" id="{6D3F5782-262B-49BB-B2AB-2BE61346C95D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238125</xdr:colOff>
      <xdr:row>49</xdr:row>
      <xdr:rowOff>0</xdr:rowOff>
    </xdr:from>
    <xdr:to>
      <xdr:col>1</xdr:col>
      <xdr:colOff>323850</xdr:colOff>
      <xdr:row>49</xdr:row>
      <xdr:rowOff>171450</xdr:rowOff>
    </xdr:to>
    <xdr:sp macro="" textlink="">
      <xdr:nvSpPr>
        <xdr:cNvPr id="77" name="Text Box 12">
          <a:extLst>
            <a:ext uri="{FF2B5EF4-FFF2-40B4-BE49-F238E27FC236}">
              <a16:creationId xmlns:a16="http://schemas.microsoft.com/office/drawing/2014/main" id="{8A18A335-11A0-4FCE-9BFA-74D82763A622}"/>
            </a:ext>
          </a:extLst>
        </xdr:cNvPr>
        <xdr:cNvSpPr txBox="1">
          <a:spLocks noChangeArrowheads="1"/>
        </xdr:cNvSpPr>
      </xdr:nvSpPr>
      <xdr:spPr bwMode="auto">
        <a:xfrm>
          <a:off x="1202055" y="19650075"/>
          <a:ext cx="80010" cy="167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et-E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F34"/>
  <sheetViews>
    <sheetView showGridLines="0" tabSelected="1" workbookViewId="0">
      <selection activeCell="A21" sqref="A21:F25"/>
    </sheetView>
  </sheetViews>
  <sheetFormatPr defaultRowHeight="14.4"/>
  <cols>
    <col min="1" max="1" width="8.109375" customWidth="1"/>
    <col min="2" max="2" width="54.109375" customWidth="1"/>
    <col min="3" max="3" width="13.88671875" customWidth="1"/>
    <col min="4" max="4" width="14.88671875" customWidth="1"/>
  </cols>
  <sheetData>
    <row r="3" spans="1:6" ht="15">
      <c r="A3" s="2"/>
      <c r="B3" s="3"/>
      <c r="C3" s="3"/>
      <c r="D3" s="4" t="s">
        <v>0</v>
      </c>
    </row>
    <row r="4" spans="1:6" ht="17.399999999999999">
      <c r="A4" s="200" t="s">
        <v>1</v>
      </c>
      <c r="B4" s="201"/>
      <c r="C4" s="201"/>
      <c r="D4" s="202"/>
    </row>
    <row r="5" spans="1:6" ht="52.8">
      <c r="A5" s="40" t="s">
        <v>2</v>
      </c>
      <c r="B5" s="40" t="s">
        <v>3</v>
      </c>
      <c r="C5" s="41" t="s">
        <v>711</v>
      </c>
      <c r="D5" s="41" t="s">
        <v>710</v>
      </c>
    </row>
    <row r="6" spans="1:6" ht="15.6">
      <c r="A6" s="203" t="s">
        <v>4</v>
      </c>
      <c r="B6" s="204" t="s">
        <v>5</v>
      </c>
      <c r="C6" s="397">
        <f>Lammutus!F16</f>
        <v>0</v>
      </c>
      <c r="D6" s="205">
        <f>C6*1.24</f>
        <v>0</v>
      </c>
    </row>
    <row r="7" spans="1:6" ht="15.6">
      <c r="A7" s="203" t="s">
        <v>6</v>
      </c>
      <c r="B7" s="206" t="s">
        <v>7</v>
      </c>
      <c r="C7" s="398">
        <f>Üldehitus!F173</f>
        <v>0</v>
      </c>
      <c r="D7" s="205">
        <f t="shared" ref="D7:D11" si="0">C7*1.24</f>
        <v>0</v>
      </c>
    </row>
    <row r="8" spans="1:6" ht="15.6">
      <c r="A8" s="203" t="s">
        <v>8</v>
      </c>
      <c r="B8" s="206" t="s">
        <v>9</v>
      </c>
      <c r="C8" s="399">
        <f>Üldehitus!F217</f>
        <v>0</v>
      </c>
      <c r="D8" s="205">
        <f t="shared" si="0"/>
        <v>0</v>
      </c>
    </row>
    <row r="9" spans="1:6" ht="15.6">
      <c r="A9" s="203" t="s">
        <v>10</v>
      </c>
      <c r="B9" s="206" t="s">
        <v>11</v>
      </c>
      <c r="C9" s="399">
        <f>Välistehnotrassid!F56</f>
        <v>0</v>
      </c>
      <c r="D9" s="205">
        <f t="shared" si="0"/>
        <v>0</v>
      </c>
    </row>
    <row r="10" spans="1:6" ht="15.6">
      <c r="A10" s="203" t="s">
        <v>12</v>
      </c>
      <c r="B10" s="206" t="s">
        <v>13</v>
      </c>
      <c r="C10" s="399">
        <f>Välisrajatised!F84</f>
        <v>0</v>
      </c>
      <c r="D10" s="205">
        <f t="shared" si="0"/>
        <v>0</v>
      </c>
    </row>
    <row r="11" spans="1:6" ht="16.2" thickBot="1">
      <c r="A11" s="114">
        <v>6</v>
      </c>
      <c r="B11" s="115" t="s">
        <v>14</v>
      </c>
      <c r="C11" s="400">
        <f>Töömaakulud!F50</f>
        <v>0</v>
      </c>
      <c r="D11" s="205">
        <f t="shared" si="0"/>
        <v>0</v>
      </c>
    </row>
    <row r="12" spans="1:6" ht="18" thickBot="1">
      <c r="A12" s="5"/>
      <c r="B12" s="85" t="s">
        <v>723</v>
      </c>
      <c r="C12" s="401">
        <f>SUM(C6:C11)</f>
        <v>0</v>
      </c>
      <c r="D12" s="86">
        <f>SUM(D6:D11)</f>
        <v>0</v>
      </c>
    </row>
    <row r="16" spans="1:6">
      <c r="A16" s="109" t="s">
        <v>15</v>
      </c>
      <c r="B16" s="106"/>
      <c r="C16" s="107"/>
      <c r="D16" s="105"/>
      <c r="E16" s="108"/>
      <c r="F16" s="105"/>
    </row>
    <row r="17" spans="1:6">
      <c r="A17" s="110" t="s">
        <v>712</v>
      </c>
      <c r="B17" s="106"/>
      <c r="C17" s="107"/>
      <c r="D17" s="105"/>
      <c r="E17" s="108"/>
      <c r="F17" s="105"/>
    </row>
    <row r="18" spans="1:6">
      <c r="A18" s="109"/>
      <c r="B18" s="106"/>
      <c r="C18" s="107"/>
      <c r="D18" s="105"/>
      <c r="E18" s="108"/>
      <c r="F18" s="105"/>
    </row>
    <row r="19" spans="1:6">
      <c r="A19" s="109"/>
      <c r="B19" s="106"/>
      <c r="C19" s="107"/>
      <c r="D19" s="105"/>
      <c r="E19" s="108"/>
      <c r="F19" s="105"/>
    </row>
    <row r="20" spans="1:6">
      <c r="A20" s="105"/>
      <c r="B20" s="106"/>
      <c r="C20" s="107"/>
      <c r="D20" s="105"/>
      <c r="E20" s="108"/>
      <c r="F20" s="105"/>
    </row>
    <row r="21" spans="1:6">
      <c r="A21" s="402"/>
      <c r="B21" s="402"/>
      <c r="C21" s="402"/>
      <c r="D21" s="402"/>
      <c r="E21" s="402"/>
      <c r="F21" s="402"/>
    </row>
    <row r="22" spans="1:6">
      <c r="A22" s="402"/>
      <c r="B22" s="402"/>
      <c r="C22" s="402"/>
      <c r="D22" s="402"/>
      <c r="E22" s="402"/>
      <c r="F22" s="402"/>
    </row>
    <row r="23" spans="1:6">
      <c r="A23" s="402"/>
      <c r="B23" s="402"/>
      <c r="C23" s="402"/>
      <c r="D23" s="402"/>
      <c r="E23" s="402"/>
      <c r="F23" s="402"/>
    </row>
    <row r="24" spans="1:6">
      <c r="A24" s="402"/>
      <c r="B24" s="402"/>
      <c r="C24" s="402"/>
      <c r="D24" s="402"/>
      <c r="E24" s="402"/>
      <c r="F24" s="402"/>
    </row>
    <row r="25" spans="1:6">
      <c r="A25" s="402"/>
      <c r="B25" s="402"/>
      <c r="C25" s="402"/>
      <c r="D25" s="402"/>
      <c r="E25" s="402"/>
      <c r="F25" s="402"/>
    </row>
    <row r="26" spans="1:6">
      <c r="A26" s="105"/>
      <c r="B26" s="106"/>
      <c r="C26" s="107"/>
      <c r="D26" s="105"/>
      <c r="E26" s="108"/>
      <c r="F26" s="105"/>
    </row>
    <row r="27" spans="1:6">
      <c r="A27" s="111"/>
      <c r="B27" s="106"/>
      <c r="C27" s="107"/>
      <c r="D27" s="105"/>
      <c r="E27" s="108"/>
      <c r="F27" s="105"/>
    </row>
    <row r="28" spans="1:6" ht="15.6">
      <c r="A28" s="112"/>
      <c r="B28" s="106"/>
      <c r="C28" s="107"/>
      <c r="D28" s="105"/>
      <c r="E28" s="108"/>
      <c r="F28" s="105"/>
    </row>
    <row r="29" spans="1:6" ht="15.6">
      <c r="A29" s="112"/>
      <c r="B29" s="106"/>
      <c r="C29" s="107"/>
      <c r="D29" s="105"/>
      <c r="E29" s="108"/>
      <c r="F29" s="105"/>
    </row>
    <row r="30" spans="1:6">
      <c r="A30" s="111"/>
      <c r="B30" s="106"/>
      <c r="C30" s="107"/>
      <c r="D30" s="105"/>
      <c r="E30" s="108"/>
      <c r="F30" s="105"/>
    </row>
    <row r="31" spans="1:6">
      <c r="A31" s="111"/>
      <c r="B31" s="106"/>
      <c r="C31" s="107"/>
      <c r="D31" s="105"/>
      <c r="E31" s="108"/>
      <c r="F31" s="105"/>
    </row>
    <row r="32" spans="1:6">
      <c r="A32" s="113"/>
      <c r="B32" s="106"/>
      <c r="C32" s="107"/>
      <c r="D32" s="105"/>
      <c r="E32" s="108"/>
      <c r="F32" s="105"/>
    </row>
    <row r="33" spans="1:6">
      <c r="A33" s="113"/>
      <c r="B33" s="106"/>
      <c r="C33" s="107"/>
      <c r="D33" s="105"/>
      <c r="E33" s="108"/>
      <c r="F33" s="105"/>
    </row>
    <row r="34" spans="1:6">
      <c r="A34" s="105"/>
      <c r="B34" s="106"/>
      <c r="C34" s="107"/>
      <c r="D34" s="105"/>
      <c r="E34" s="108"/>
      <c r="F34" s="105"/>
    </row>
  </sheetData>
  <mergeCells count="1">
    <mergeCell ref="A21:F25"/>
  </mergeCells>
  <pageMargins left="0.51181102362204722" right="0.11811023622047245" top="0.94488188976377963" bottom="0.94488188976377963" header="0.11811023622047245" footer="0.11811023622047245"/>
  <pageSetup paperSize="9" orientation="portrait" r:id="rId1"/>
  <headerFooter>
    <oddHeader>&amp;L&amp;"Arial,Regular"&amp;10RMK Paikuse administratiivhoone&amp;R&amp;"Arial,Regular"&amp;10&amp;D</oddHeader>
    <oddFooter>&amp;L&amp;"Arial,Regular"&amp;10Tiit OÜ, Aruküla, Vaarika 5, E-post: tiit.s.oy@gmail.com&amp;R&amp;"Arial,Regular"&amp;10Töö nr. A0324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21"/>
  <sheetViews>
    <sheetView showGridLines="0" topLeftCell="A7" workbookViewId="0">
      <selection activeCell="F15" sqref="F15"/>
    </sheetView>
  </sheetViews>
  <sheetFormatPr defaultRowHeight="14.4"/>
  <cols>
    <col min="1" max="1" width="6.6640625" customWidth="1"/>
    <col min="2" max="2" width="49.88671875" customWidth="1"/>
    <col min="3" max="3" width="8" customWidth="1"/>
    <col min="5" max="5" width="10.5546875" customWidth="1"/>
    <col min="6" max="6" width="13.5546875" customWidth="1"/>
  </cols>
  <sheetData>
    <row r="3" spans="1:9" ht="15.6">
      <c r="F3" s="97" t="s">
        <v>16</v>
      </c>
    </row>
    <row r="4" spans="1:9" ht="17.399999999999999">
      <c r="A4" s="207" t="s">
        <v>5</v>
      </c>
      <c r="B4" s="208"/>
      <c r="C4" s="209"/>
      <c r="D4" s="209"/>
      <c r="E4" s="209"/>
      <c r="F4" s="210"/>
      <c r="G4" s="62"/>
      <c r="H4" s="62"/>
      <c r="I4" s="62"/>
    </row>
    <row r="5" spans="1:9" ht="30">
      <c r="A5" s="140" t="s">
        <v>2</v>
      </c>
      <c r="B5" s="140" t="s">
        <v>17</v>
      </c>
      <c r="C5" s="140" t="s">
        <v>18</v>
      </c>
      <c r="D5" s="140" t="s">
        <v>19</v>
      </c>
      <c r="E5" s="211" t="s">
        <v>20</v>
      </c>
      <c r="F5" s="140" t="s">
        <v>21</v>
      </c>
      <c r="G5" s="62"/>
      <c r="H5" s="62"/>
      <c r="I5" s="62"/>
    </row>
    <row r="6" spans="1:9" ht="60">
      <c r="A6" s="140">
        <v>0</v>
      </c>
      <c r="B6" s="212" t="s">
        <v>22</v>
      </c>
      <c r="C6" s="140" t="s">
        <v>23</v>
      </c>
      <c r="D6" s="140">
        <v>1</v>
      </c>
      <c r="E6" s="213"/>
      <c r="F6" s="213">
        <f>D6*E6</f>
        <v>0</v>
      </c>
      <c r="G6" s="62"/>
      <c r="H6" s="62"/>
      <c r="I6" s="62"/>
    </row>
    <row r="7" spans="1:9" ht="30.6">
      <c r="A7" s="214" t="s">
        <v>4</v>
      </c>
      <c r="B7" s="150" t="s">
        <v>24</v>
      </c>
      <c r="C7" s="215" t="s">
        <v>25</v>
      </c>
      <c r="D7" s="215">
        <f>548/2</f>
        <v>274</v>
      </c>
      <c r="E7" s="213"/>
      <c r="F7" s="213">
        <f t="shared" ref="F7:F11" si="0">D7*E7</f>
        <v>0</v>
      </c>
      <c r="G7" s="62"/>
      <c r="H7" s="62"/>
      <c r="I7" s="62"/>
    </row>
    <row r="8" spans="1:9" ht="30.6">
      <c r="A8" s="214" t="s">
        <v>6</v>
      </c>
      <c r="B8" s="150" t="s">
        <v>26</v>
      </c>
      <c r="C8" s="215" t="s">
        <v>25</v>
      </c>
      <c r="D8" s="215">
        <v>350</v>
      </c>
      <c r="E8" s="213"/>
      <c r="F8" s="213">
        <f t="shared" si="0"/>
        <v>0</v>
      </c>
      <c r="G8" s="62"/>
      <c r="H8" s="62"/>
      <c r="I8" s="62"/>
    </row>
    <row r="9" spans="1:9" ht="30.6">
      <c r="A9" s="214" t="s">
        <v>8</v>
      </c>
      <c r="B9" s="150" t="s">
        <v>27</v>
      </c>
      <c r="C9" s="215" t="s">
        <v>28</v>
      </c>
      <c r="D9" s="215">
        <v>2.2000000000000002</v>
      </c>
      <c r="E9" s="213"/>
      <c r="F9" s="213">
        <f t="shared" si="0"/>
        <v>0</v>
      </c>
      <c r="G9" s="62"/>
      <c r="H9" s="62"/>
      <c r="I9" s="62"/>
    </row>
    <row r="10" spans="1:9" ht="30.6">
      <c r="A10" s="214" t="s">
        <v>10</v>
      </c>
      <c r="B10" s="150" t="s">
        <v>29</v>
      </c>
      <c r="C10" s="215" t="s">
        <v>25</v>
      </c>
      <c r="D10" s="216">
        <f>3.4/0.416</f>
        <v>8.1730769230769234</v>
      </c>
      <c r="E10" s="213"/>
      <c r="F10" s="213">
        <f t="shared" si="0"/>
        <v>0</v>
      </c>
      <c r="G10" s="62"/>
      <c r="H10" s="62"/>
      <c r="I10" s="62"/>
    </row>
    <row r="11" spans="1:9" ht="45.6">
      <c r="A11" s="214" t="s">
        <v>12</v>
      </c>
      <c r="B11" s="150" t="s">
        <v>30</v>
      </c>
      <c r="C11" s="215" t="s">
        <v>28</v>
      </c>
      <c r="D11" s="215">
        <f>2.4+3.4+1.4+8+0.1+0.2+0.1</f>
        <v>15.599999999999998</v>
      </c>
      <c r="E11" s="213"/>
      <c r="F11" s="96">
        <f t="shared" si="0"/>
        <v>0</v>
      </c>
      <c r="G11" s="62"/>
      <c r="H11" s="62"/>
      <c r="I11" s="62"/>
    </row>
    <row r="12" spans="1:9" ht="15.6">
      <c r="A12" s="214" t="s">
        <v>31</v>
      </c>
      <c r="B12" s="217" t="s">
        <v>32</v>
      </c>
      <c r="C12" s="215" t="s">
        <v>33</v>
      </c>
      <c r="D12" s="215">
        <v>475</v>
      </c>
      <c r="E12" s="213"/>
      <c r="F12" s="96">
        <f t="shared" ref="F12:F15" si="1">D12*E12</f>
        <v>0</v>
      </c>
      <c r="G12" s="62"/>
      <c r="H12" s="62"/>
      <c r="I12" s="62"/>
    </row>
    <row r="13" spans="1:9" ht="15.6">
      <c r="A13" s="214" t="s">
        <v>34</v>
      </c>
      <c r="B13" s="217" t="s">
        <v>35</v>
      </c>
      <c r="C13" s="215" t="s">
        <v>36</v>
      </c>
      <c r="D13" s="215">
        <v>320</v>
      </c>
      <c r="E13" s="213"/>
      <c r="F13" s="96">
        <f t="shared" si="1"/>
        <v>0</v>
      </c>
      <c r="G13" s="62"/>
      <c r="H13" s="62"/>
      <c r="I13" s="62"/>
    </row>
    <row r="14" spans="1:9" ht="15.6">
      <c r="A14" s="214" t="s">
        <v>37</v>
      </c>
      <c r="B14" s="217" t="s">
        <v>38</v>
      </c>
      <c r="C14" s="215" t="s">
        <v>23</v>
      </c>
      <c r="D14" s="215">
        <v>1</v>
      </c>
      <c r="E14" s="213"/>
      <c r="F14" s="96">
        <f t="shared" si="1"/>
        <v>0</v>
      </c>
      <c r="G14" s="62"/>
      <c r="H14" s="62"/>
      <c r="I14" s="62"/>
    </row>
    <row r="15" spans="1:9" ht="30.6" thickBot="1">
      <c r="A15" s="214" t="s">
        <v>39</v>
      </c>
      <c r="B15" s="98" t="s">
        <v>40</v>
      </c>
      <c r="C15" s="99" t="s">
        <v>41</v>
      </c>
      <c r="D15" s="99">
        <v>117</v>
      </c>
      <c r="E15" s="96"/>
      <c r="F15" s="96">
        <f t="shared" si="1"/>
        <v>0</v>
      </c>
      <c r="G15" s="62"/>
      <c r="H15" s="62"/>
      <c r="I15" s="62"/>
    </row>
    <row r="16" spans="1:9" ht="31.8" thickBot="1">
      <c r="A16" s="31"/>
      <c r="B16" s="72" t="s">
        <v>715</v>
      </c>
      <c r="C16" s="20"/>
      <c r="D16" s="21"/>
      <c r="E16" s="22"/>
      <c r="F16" s="23">
        <f>SUM(F6:F15)</f>
        <v>0</v>
      </c>
    </row>
    <row r="17" spans="1:6" ht="16.2" thickBot="1">
      <c r="A17" s="33"/>
      <c r="B17" s="73" t="s">
        <v>42</v>
      </c>
      <c r="C17" s="25"/>
      <c r="D17" s="26"/>
      <c r="E17" s="27"/>
      <c r="F17" s="28">
        <f>F16*0.24</f>
        <v>0</v>
      </c>
    </row>
    <row r="18" spans="1:6" ht="16.2" thickBot="1">
      <c r="A18" s="33"/>
      <c r="B18" s="74" t="s">
        <v>716</v>
      </c>
      <c r="C18" s="20"/>
      <c r="D18" s="21"/>
      <c r="E18" s="22"/>
      <c r="F18" s="23">
        <f>F16+F17</f>
        <v>0</v>
      </c>
    </row>
    <row r="21" spans="1:6">
      <c r="B21" t="s">
        <v>43</v>
      </c>
    </row>
  </sheetData>
  <pageMargins left="0.31496062992125984" right="0.11811023622047245" top="0.74803149606299213" bottom="0.74803149606299213" header="0.31496062992125984" footer="0.31496062992125984"/>
  <pageSetup paperSize="9" orientation="portrait" r:id="rId1"/>
  <headerFooter>
    <oddHeader>&amp;L&amp;"Arial,Regular"&amp;10RMK Paikuse administratiivhoone&amp;R&amp;"Arial,Regular"&amp;10&amp;D</oddHeader>
    <oddFooter>&amp;L&amp;"Arial,Regular"&amp;10Tiit OÜ, Aruküla, Vaarika 5, E-post: tiit.s.oy@gmail.com&amp;R&amp;"Arial,Regular"&amp;10Töö nr. A0324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19"/>
  <sheetViews>
    <sheetView showGridLines="0" topLeftCell="A167" workbookViewId="0">
      <selection activeCell="F236" sqref="F236"/>
    </sheetView>
  </sheetViews>
  <sheetFormatPr defaultRowHeight="14.4"/>
  <cols>
    <col min="1" max="1" width="9.44140625" customWidth="1"/>
    <col min="2" max="2" width="41.6640625" customWidth="1"/>
    <col min="3" max="3" width="7.44140625" customWidth="1"/>
    <col min="4" max="4" width="11.5546875" customWidth="1"/>
    <col min="5" max="5" width="11" customWidth="1"/>
    <col min="6" max="8" width="15.88671875" customWidth="1"/>
    <col min="9" max="9" width="18.5546875" customWidth="1"/>
    <col min="10" max="10" width="10" customWidth="1"/>
    <col min="11" max="11" width="14" bestFit="1" customWidth="1"/>
    <col min="12" max="12" width="15" customWidth="1"/>
    <col min="13" max="13" width="15.109375" customWidth="1"/>
    <col min="14" max="14" width="17" customWidth="1"/>
  </cols>
  <sheetData>
    <row r="1" spans="1:15" ht="15.6">
      <c r="B1" s="1"/>
      <c r="C1" s="1"/>
      <c r="D1" s="1"/>
      <c r="E1" s="1"/>
      <c r="F1" s="1"/>
      <c r="G1" s="1"/>
      <c r="H1" s="1"/>
      <c r="I1" s="1"/>
    </row>
    <row r="2" spans="1:15" ht="15.6">
      <c r="B2" s="1"/>
      <c r="C2" s="1"/>
      <c r="D2" s="1"/>
      <c r="E2" s="1"/>
      <c r="F2" s="1"/>
      <c r="G2" s="1"/>
      <c r="H2" s="1"/>
      <c r="I2" s="1"/>
    </row>
    <row r="3" spans="1:15" ht="15">
      <c r="A3" s="6"/>
      <c r="B3" s="7"/>
      <c r="C3" s="6"/>
      <c r="D3" s="8"/>
      <c r="E3" s="6"/>
      <c r="F3" s="9" t="s">
        <v>44</v>
      </c>
      <c r="G3" s="9"/>
      <c r="H3" s="9"/>
      <c r="I3" s="10"/>
      <c r="J3" s="10"/>
      <c r="K3" s="10"/>
      <c r="L3" s="10"/>
      <c r="M3" s="10"/>
      <c r="N3" s="10"/>
    </row>
    <row r="4" spans="1:15" ht="17.399999999999999">
      <c r="A4" s="151" t="s">
        <v>7</v>
      </c>
      <c r="B4" s="218"/>
      <c r="C4" s="219"/>
      <c r="D4" s="220"/>
      <c r="E4" s="219"/>
      <c r="F4" s="221"/>
      <c r="G4" s="6"/>
      <c r="H4" s="6"/>
      <c r="I4" s="11"/>
      <c r="J4" s="12"/>
      <c r="K4" s="12"/>
      <c r="L4" s="12"/>
      <c r="M4" s="47"/>
      <c r="N4" s="47"/>
      <c r="O4" s="14"/>
    </row>
    <row r="5" spans="1:15" ht="15">
      <c r="A5" s="154" t="s">
        <v>2</v>
      </c>
      <c r="B5" s="222" t="s">
        <v>17</v>
      </c>
      <c r="C5" s="155" t="s">
        <v>18</v>
      </c>
      <c r="D5" s="155" t="s">
        <v>19</v>
      </c>
      <c r="E5" s="155" t="s">
        <v>20</v>
      </c>
      <c r="F5" s="155" t="s">
        <v>21</v>
      </c>
      <c r="G5" s="50"/>
      <c r="H5" s="50"/>
      <c r="I5" s="13"/>
      <c r="J5" s="49"/>
      <c r="K5" s="49"/>
      <c r="L5" s="46"/>
      <c r="M5" s="48"/>
      <c r="N5" s="48"/>
      <c r="O5" s="48"/>
    </row>
    <row r="6" spans="1:15" ht="15.6">
      <c r="A6" s="223" t="s">
        <v>45</v>
      </c>
      <c r="B6" s="224" t="s">
        <v>46</v>
      </c>
      <c r="C6" s="225" t="s">
        <v>23</v>
      </c>
      <c r="D6" s="225">
        <v>1</v>
      </c>
      <c r="E6" s="226"/>
      <c r="F6" s="226">
        <f>D6*E6</f>
        <v>0</v>
      </c>
      <c r="G6" s="30"/>
      <c r="H6" s="66"/>
      <c r="I6" s="67"/>
      <c r="J6" s="10"/>
      <c r="K6" s="14"/>
      <c r="L6" s="15"/>
      <c r="M6" s="10"/>
      <c r="N6" s="10"/>
    </row>
    <row r="7" spans="1:15" ht="18">
      <c r="A7" s="223" t="s">
        <v>47</v>
      </c>
      <c r="B7" s="224" t="s">
        <v>48</v>
      </c>
      <c r="C7" s="225"/>
      <c r="D7" s="225"/>
      <c r="E7" s="227"/>
      <c r="F7" s="228"/>
      <c r="G7" s="30"/>
      <c r="H7" s="30"/>
      <c r="I7" s="42"/>
      <c r="J7" s="30"/>
      <c r="K7" s="14"/>
      <c r="L7" s="15"/>
      <c r="M7" s="10"/>
      <c r="N7" s="10"/>
    </row>
    <row r="8" spans="1:15" ht="15.6">
      <c r="A8" s="223" t="s">
        <v>49</v>
      </c>
      <c r="B8" s="229" t="s">
        <v>50</v>
      </c>
      <c r="C8" s="211"/>
      <c r="D8" s="230"/>
      <c r="E8" s="226"/>
      <c r="F8" s="226"/>
      <c r="G8" s="51"/>
      <c r="H8" s="51"/>
      <c r="I8" s="10"/>
      <c r="J8" s="30"/>
      <c r="K8" s="14"/>
      <c r="L8" s="15"/>
      <c r="M8" s="10"/>
      <c r="N8" s="10"/>
    </row>
    <row r="9" spans="1:15" ht="15.6">
      <c r="A9" s="231" t="s">
        <v>51</v>
      </c>
      <c r="B9" s="150" t="s">
        <v>52</v>
      </c>
      <c r="C9" s="232" t="s">
        <v>53</v>
      </c>
      <c r="D9" s="233">
        <v>1</v>
      </c>
      <c r="E9" s="226"/>
      <c r="F9" s="226">
        <f>D9*E9</f>
        <v>0</v>
      </c>
      <c r="G9" s="51"/>
      <c r="H9" s="51"/>
      <c r="I9" s="10"/>
      <c r="J9" s="58"/>
      <c r="K9" s="14"/>
      <c r="L9" s="16"/>
      <c r="M9" s="10"/>
      <c r="N9" s="10"/>
    </row>
    <row r="10" spans="1:15" ht="15.6">
      <c r="A10" s="231" t="s">
        <v>54</v>
      </c>
      <c r="B10" s="150" t="s">
        <v>55</v>
      </c>
      <c r="C10" s="211" t="s">
        <v>25</v>
      </c>
      <c r="D10" s="233">
        <v>1.8</v>
      </c>
      <c r="E10" s="226"/>
      <c r="F10" s="226">
        <f t="shared" ref="F10:F72" si="0">D10*E10</f>
        <v>0</v>
      </c>
      <c r="G10" s="30"/>
      <c r="H10" s="30"/>
      <c r="I10" s="10"/>
      <c r="J10" s="10"/>
      <c r="K10" s="15"/>
      <c r="L10" s="10"/>
      <c r="M10" s="10"/>
      <c r="N10" s="10"/>
    </row>
    <row r="11" spans="1:15" ht="15.6">
      <c r="A11" s="231" t="s">
        <v>56</v>
      </c>
      <c r="B11" s="150" t="s">
        <v>57</v>
      </c>
      <c r="C11" s="211" t="s">
        <v>36</v>
      </c>
      <c r="D11" s="233">
        <v>6.5</v>
      </c>
      <c r="E11" s="226"/>
      <c r="F11" s="226">
        <f t="shared" si="0"/>
        <v>0</v>
      </c>
      <c r="G11" s="30"/>
      <c r="H11" s="30"/>
      <c r="I11" s="10"/>
      <c r="J11" s="10"/>
      <c r="K11" s="15"/>
      <c r="L11" s="10"/>
      <c r="M11" s="10"/>
      <c r="N11" s="10"/>
    </row>
    <row r="12" spans="1:15" ht="17.399999999999999">
      <c r="A12" s="234" t="s">
        <v>6</v>
      </c>
      <c r="B12" s="235" t="s">
        <v>58</v>
      </c>
      <c r="C12" s="236"/>
      <c r="D12" s="237"/>
      <c r="E12" s="238"/>
      <c r="F12" s="226"/>
      <c r="G12" s="52"/>
      <c r="H12" s="52"/>
      <c r="I12" s="10"/>
      <c r="J12" s="10"/>
      <c r="K12" s="16"/>
      <c r="L12" s="10"/>
      <c r="M12" s="10"/>
      <c r="N12" s="10"/>
    </row>
    <row r="13" spans="1:15" ht="15.6">
      <c r="A13" s="239" t="s">
        <v>59</v>
      </c>
      <c r="B13" s="139" t="s">
        <v>60</v>
      </c>
      <c r="C13" s="240"/>
      <c r="D13" s="241"/>
      <c r="E13" s="242"/>
      <c r="F13" s="226"/>
      <c r="G13" s="53"/>
      <c r="H13" s="53"/>
      <c r="I13" s="42"/>
      <c r="J13" s="10"/>
      <c r="K13" s="10"/>
      <c r="L13" s="10"/>
      <c r="M13" s="10"/>
      <c r="N13" s="10"/>
    </row>
    <row r="14" spans="1:15" ht="30">
      <c r="A14" s="243" t="s">
        <v>61</v>
      </c>
      <c r="B14" s="244" t="s">
        <v>62</v>
      </c>
      <c r="C14" s="245" t="s">
        <v>25</v>
      </c>
      <c r="D14" s="246">
        <v>58</v>
      </c>
      <c r="E14" s="247"/>
      <c r="F14" s="226">
        <f t="shared" si="0"/>
        <v>0</v>
      </c>
      <c r="G14" s="63"/>
      <c r="H14" s="63"/>
      <c r="I14" s="62"/>
      <c r="J14" s="62"/>
      <c r="K14" s="10"/>
      <c r="L14" s="10"/>
      <c r="M14" s="10"/>
      <c r="N14" s="10"/>
    </row>
    <row r="15" spans="1:15" ht="15.6">
      <c r="A15" s="248">
        <v>23</v>
      </c>
      <c r="B15" s="249" t="s">
        <v>63</v>
      </c>
      <c r="C15" s="245"/>
      <c r="D15" s="250"/>
      <c r="E15" s="251"/>
      <c r="F15" s="226"/>
      <c r="G15" s="63"/>
      <c r="H15" s="63"/>
      <c r="I15" s="62"/>
      <c r="J15" s="62"/>
      <c r="K15" s="10"/>
      <c r="L15" s="16"/>
      <c r="M15" s="10"/>
      <c r="N15" s="10"/>
    </row>
    <row r="16" spans="1:15" ht="15.6">
      <c r="A16" s="252" t="s">
        <v>64</v>
      </c>
      <c r="B16" s="253" t="s">
        <v>65</v>
      </c>
      <c r="C16" s="245" t="s">
        <v>36</v>
      </c>
      <c r="D16" s="254">
        <v>504</v>
      </c>
      <c r="E16" s="255"/>
      <c r="F16" s="226">
        <f t="shared" si="0"/>
        <v>0</v>
      </c>
      <c r="J16" s="62"/>
      <c r="K16" s="10"/>
      <c r="L16" s="16"/>
      <c r="M16" s="10"/>
      <c r="N16" s="10"/>
    </row>
    <row r="17" spans="1:14" ht="17.399999999999999">
      <c r="A17" s="256">
        <v>3</v>
      </c>
      <c r="B17" s="257" t="s">
        <v>66</v>
      </c>
      <c r="C17" s="258"/>
      <c r="D17" s="258"/>
      <c r="E17" s="259"/>
      <c r="F17" s="226"/>
      <c r="G17" s="54"/>
      <c r="H17" s="54"/>
      <c r="I17" s="10"/>
      <c r="J17" s="10"/>
      <c r="K17" s="16"/>
      <c r="L17" s="10"/>
      <c r="M17" s="10"/>
      <c r="N17" s="10"/>
    </row>
    <row r="18" spans="1:14" ht="17.399999999999999">
      <c r="A18" s="248" t="s">
        <v>67</v>
      </c>
      <c r="B18" s="260" t="s">
        <v>68</v>
      </c>
      <c r="C18" s="258"/>
      <c r="D18" s="258"/>
      <c r="E18" s="259"/>
      <c r="F18" s="226"/>
      <c r="G18" s="54"/>
      <c r="H18" s="54"/>
      <c r="I18" s="42"/>
      <c r="J18" s="61"/>
      <c r="K18" s="60"/>
      <c r="L18" s="61"/>
      <c r="M18" s="10"/>
      <c r="N18" s="10"/>
    </row>
    <row r="19" spans="1:14" ht="15">
      <c r="A19" s="252" t="s">
        <v>69</v>
      </c>
      <c r="B19" s="244" t="s">
        <v>70</v>
      </c>
      <c r="C19" s="233" t="s">
        <v>71</v>
      </c>
      <c r="D19" s="233">
        <v>362</v>
      </c>
      <c r="E19" s="255"/>
      <c r="F19" s="226">
        <f t="shared" si="0"/>
        <v>0</v>
      </c>
      <c r="G19" s="54"/>
      <c r="H19" s="54"/>
      <c r="I19" s="10"/>
      <c r="J19" s="10"/>
      <c r="K19" s="59"/>
      <c r="L19" s="10"/>
      <c r="M19" s="10"/>
      <c r="N19" s="10"/>
    </row>
    <row r="20" spans="1:14" ht="15">
      <c r="A20" s="252" t="s">
        <v>72</v>
      </c>
      <c r="B20" s="244" t="s">
        <v>73</v>
      </c>
      <c r="C20" s="233" t="s">
        <v>71</v>
      </c>
      <c r="D20" s="233">
        <v>3117</v>
      </c>
      <c r="E20" s="255"/>
      <c r="F20" s="226">
        <f t="shared" si="0"/>
        <v>0</v>
      </c>
      <c r="G20" s="54"/>
      <c r="H20" s="54"/>
      <c r="I20" s="10"/>
      <c r="J20" s="10"/>
      <c r="K20" s="59"/>
      <c r="L20" s="10"/>
      <c r="M20" s="10"/>
      <c r="N20" s="10"/>
    </row>
    <row r="21" spans="1:14" ht="15.6">
      <c r="A21" s="239">
        <v>32</v>
      </c>
      <c r="B21" s="139" t="s">
        <v>74</v>
      </c>
      <c r="C21" s="261"/>
      <c r="D21" s="262"/>
      <c r="E21" s="251"/>
      <c r="F21" s="226"/>
      <c r="G21" s="54"/>
      <c r="H21" s="54"/>
      <c r="I21" s="10"/>
      <c r="J21" s="10"/>
      <c r="K21" s="10"/>
      <c r="L21" s="10"/>
      <c r="M21" s="10"/>
      <c r="N21" s="10"/>
    </row>
    <row r="22" spans="1:14" ht="15.6">
      <c r="A22" s="239" t="s">
        <v>75</v>
      </c>
      <c r="B22" s="263" t="s">
        <v>76</v>
      </c>
      <c r="C22" s="261"/>
      <c r="D22" s="262"/>
      <c r="E22" s="251"/>
      <c r="F22" s="226"/>
      <c r="G22" s="54"/>
      <c r="H22" s="54"/>
      <c r="I22" s="42"/>
      <c r="J22" s="10"/>
      <c r="K22" s="10"/>
      <c r="L22" s="10"/>
      <c r="M22" s="10"/>
      <c r="N22" s="10"/>
    </row>
    <row r="23" spans="1:14" ht="15">
      <c r="A23" s="243" t="s">
        <v>77</v>
      </c>
      <c r="B23" s="244" t="s">
        <v>78</v>
      </c>
      <c r="C23" s="245" t="s">
        <v>25</v>
      </c>
      <c r="D23" s="264">
        <v>18.41</v>
      </c>
      <c r="E23" s="247"/>
      <c r="F23" s="226">
        <f t="shared" si="0"/>
        <v>0</v>
      </c>
      <c r="G23" s="54"/>
      <c r="H23" s="54"/>
      <c r="I23" s="10"/>
      <c r="J23" s="10"/>
      <c r="K23" s="10"/>
      <c r="L23" s="10"/>
      <c r="M23" s="10"/>
      <c r="N23" s="10"/>
    </row>
    <row r="24" spans="1:14" ht="15">
      <c r="A24" s="243" t="s">
        <v>79</v>
      </c>
      <c r="B24" s="265" t="s">
        <v>80</v>
      </c>
      <c r="C24" s="245" t="s">
        <v>25</v>
      </c>
      <c r="D24" s="264">
        <v>17.04</v>
      </c>
      <c r="E24" s="247"/>
      <c r="F24" s="226">
        <f t="shared" si="0"/>
        <v>0</v>
      </c>
      <c r="G24" s="54"/>
      <c r="H24" s="54"/>
      <c r="I24" s="10"/>
      <c r="J24" s="10"/>
      <c r="K24" s="10"/>
      <c r="L24" s="17"/>
      <c r="M24" s="10"/>
      <c r="N24" s="10"/>
    </row>
    <row r="25" spans="1:14" ht="15.6">
      <c r="A25" s="239" t="s">
        <v>81</v>
      </c>
      <c r="B25" s="263" t="s">
        <v>82</v>
      </c>
      <c r="C25" s="245"/>
      <c r="D25" s="246"/>
      <c r="E25" s="247"/>
      <c r="F25" s="226"/>
      <c r="G25" s="54"/>
      <c r="H25" s="54"/>
      <c r="I25" s="42"/>
      <c r="J25" s="10"/>
      <c r="K25" s="10"/>
      <c r="L25" s="10"/>
      <c r="M25" s="10"/>
      <c r="N25" s="10"/>
    </row>
    <row r="26" spans="1:14" ht="15.6">
      <c r="A26" s="243" t="s">
        <v>83</v>
      </c>
      <c r="B26" s="150" t="s">
        <v>84</v>
      </c>
      <c r="C26" s="245" t="s">
        <v>36</v>
      </c>
      <c r="D26" s="140">
        <v>463</v>
      </c>
      <c r="E26" s="266"/>
      <c r="F26" s="226">
        <f t="shared" si="0"/>
        <v>0</v>
      </c>
      <c r="G26" s="54"/>
      <c r="H26" s="54"/>
      <c r="I26" s="10"/>
      <c r="J26" s="10"/>
      <c r="K26" s="10"/>
      <c r="L26" s="10"/>
      <c r="M26" s="10"/>
      <c r="N26" s="10"/>
    </row>
    <row r="27" spans="1:14" ht="15.6">
      <c r="A27" s="243" t="s">
        <v>85</v>
      </c>
      <c r="B27" s="150" t="s">
        <v>86</v>
      </c>
      <c r="C27" s="245" t="s">
        <v>36</v>
      </c>
      <c r="D27" s="140">
        <v>178</v>
      </c>
      <c r="E27" s="266"/>
      <c r="F27" s="226">
        <f t="shared" si="0"/>
        <v>0</v>
      </c>
      <c r="G27" s="54"/>
      <c r="H27" s="54"/>
      <c r="I27" s="10"/>
      <c r="J27" s="10"/>
      <c r="K27" s="10"/>
      <c r="L27" s="10"/>
      <c r="M27" s="10"/>
      <c r="N27" s="10"/>
    </row>
    <row r="28" spans="1:14" ht="15.6">
      <c r="A28" s="243" t="s">
        <v>87</v>
      </c>
      <c r="B28" s="150" t="s">
        <v>88</v>
      </c>
      <c r="C28" s="245" t="s">
        <v>36</v>
      </c>
      <c r="D28" s="140">
        <v>328</v>
      </c>
      <c r="E28" s="266"/>
      <c r="F28" s="226">
        <f t="shared" si="0"/>
        <v>0</v>
      </c>
      <c r="G28" s="54"/>
      <c r="H28" s="54"/>
      <c r="I28" s="10"/>
      <c r="J28" s="10"/>
      <c r="K28" s="10"/>
      <c r="L28" s="10"/>
      <c r="M28" s="10"/>
      <c r="N28" s="10"/>
    </row>
    <row r="29" spans="1:14" ht="15.6">
      <c r="A29" s="243" t="s">
        <v>89</v>
      </c>
      <c r="B29" s="150" t="s">
        <v>90</v>
      </c>
      <c r="C29" s="245" t="s">
        <v>36</v>
      </c>
      <c r="D29" s="140">
        <v>34</v>
      </c>
      <c r="E29" s="266"/>
      <c r="F29" s="226">
        <f t="shared" si="0"/>
        <v>0</v>
      </c>
      <c r="G29" s="54"/>
      <c r="H29" s="54"/>
      <c r="I29" s="10"/>
      <c r="J29" s="10"/>
      <c r="K29" s="10"/>
      <c r="L29" s="10"/>
      <c r="M29" s="10"/>
      <c r="N29" s="10"/>
    </row>
    <row r="30" spans="1:14" ht="15.6">
      <c r="A30" s="243" t="s">
        <v>91</v>
      </c>
      <c r="B30" s="62" t="s">
        <v>92</v>
      </c>
      <c r="C30" s="245" t="s">
        <v>25</v>
      </c>
      <c r="D30" s="246">
        <v>174</v>
      </c>
      <c r="E30" s="247"/>
      <c r="F30" s="226">
        <f t="shared" si="0"/>
        <v>0</v>
      </c>
      <c r="G30" s="54"/>
      <c r="H30" s="54"/>
      <c r="I30" s="10"/>
      <c r="J30" s="10"/>
      <c r="K30" s="10"/>
      <c r="L30" s="10"/>
      <c r="M30" s="10"/>
      <c r="N30" s="10"/>
    </row>
    <row r="31" spans="1:14" ht="15.6">
      <c r="A31" s="248" t="s">
        <v>93</v>
      </c>
      <c r="B31" s="267" t="s">
        <v>94</v>
      </c>
      <c r="C31" s="268"/>
      <c r="D31" s="269"/>
      <c r="E31" s="251"/>
      <c r="F31" s="226"/>
      <c r="G31" s="54"/>
      <c r="H31" s="54"/>
      <c r="I31" s="43"/>
      <c r="J31" s="10"/>
      <c r="K31" s="10"/>
      <c r="L31" s="16"/>
      <c r="M31" s="18"/>
      <c r="N31" s="10"/>
    </row>
    <row r="32" spans="1:14" ht="15.6">
      <c r="A32" s="252" t="s">
        <v>95</v>
      </c>
      <c r="B32" s="150" t="s">
        <v>96</v>
      </c>
      <c r="C32" s="233" t="s">
        <v>36</v>
      </c>
      <c r="D32" s="270">
        <v>84</v>
      </c>
      <c r="E32" s="266"/>
      <c r="F32" s="226">
        <f t="shared" si="0"/>
        <v>0</v>
      </c>
      <c r="G32" s="54"/>
      <c r="H32" s="54"/>
      <c r="I32" s="10"/>
      <c r="J32" s="10"/>
      <c r="K32" s="10"/>
      <c r="L32" s="10"/>
      <c r="M32" s="10"/>
      <c r="N32" s="10"/>
    </row>
    <row r="33" spans="1:14" ht="15.6">
      <c r="A33" s="252" t="s">
        <v>97</v>
      </c>
      <c r="B33" s="150" t="s">
        <v>98</v>
      </c>
      <c r="C33" s="233" t="s">
        <v>36</v>
      </c>
      <c r="D33" s="270">
        <v>378</v>
      </c>
      <c r="E33" s="266"/>
      <c r="F33" s="226">
        <f t="shared" si="0"/>
        <v>0</v>
      </c>
      <c r="G33" s="54"/>
      <c r="H33" s="54"/>
      <c r="I33" s="10"/>
      <c r="J33" s="10"/>
      <c r="K33" s="17"/>
      <c r="L33" s="10"/>
      <c r="M33" s="10"/>
      <c r="N33" s="10"/>
    </row>
    <row r="34" spans="1:14" ht="15.6">
      <c r="A34" s="252" t="s">
        <v>99</v>
      </c>
      <c r="B34" s="149" t="s">
        <v>100</v>
      </c>
      <c r="C34" s="233" t="s">
        <v>25</v>
      </c>
      <c r="D34" s="270">
        <v>3</v>
      </c>
      <c r="E34" s="266"/>
      <c r="F34" s="226">
        <f t="shared" si="0"/>
        <v>0</v>
      </c>
      <c r="G34" s="54"/>
      <c r="H34" s="54"/>
      <c r="I34" s="10"/>
      <c r="J34" s="10"/>
      <c r="K34" s="17"/>
      <c r="L34" s="10"/>
      <c r="M34" s="10"/>
      <c r="N34" s="10"/>
    </row>
    <row r="35" spans="1:14" ht="15.6">
      <c r="A35" s="271" t="s">
        <v>101</v>
      </c>
      <c r="B35" s="272" t="s">
        <v>102</v>
      </c>
      <c r="C35" s="245"/>
      <c r="D35" s="270"/>
      <c r="E35" s="266"/>
      <c r="F35" s="226"/>
      <c r="G35" s="54"/>
      <c r="H35" s="54"/>
      <c r="I35" s="42"/>
      <c r="J35" s="10"/>
      <c r="K35" s="17"/>
      <c r="L35" s="10"/>
      <c r="M35" s="10"/>
      <c r="N35" s="10"/>
    </row>
    <row r="36" spans="1:14" ht="15">
      <c r="A36" s="273" t="s">
        <v>103</v>
      </c>
      <c r="B36" s="132" t="s">
        <v>104</v>
      </c>
      <c r="C36" s="245" t="s">
        <v>25</v>
      </c>
      <c r="D36" s="274">
        <v>3.5517959999999995</v>
      </c>
      <c r="E36" s="255"/>
      <c r="F36" s="226">
        <f t="shared" si="0"/>
        <v>0</v>
      </c>
      <c r="G36" s="54"/>
      <c r="H36" s="54"/>
      <c r="I36" s="10"/>
      <c r="J36" s="10"/>
      <c r="K36" s="10"/>
      <c r="L36" s="10"/>
      <c r="M36" s="10"/>
      <c r="N36" s="10"/>
    </row>
    <row r="37" spans="1:14" ht="17.399999999999999">
      <c r="A37" s="275" t="s">
        <v>10</v>
      </c>
      <c r="B37" s="276" t="s">
        <v>105</v>
      </c>
      <c r="C37" s="277"/>
      <c r="D37" s="278"/>
      <c r="E37" s="279"/>
      <c r="F37" s="226"/>
      <c r="G37" s="54"/>
      <c r="H37" s="54"/>
      <c r="I37" s="10"/>
      <c r="J37" s="10"/>
      <c r="K37" s="16"/>
      <c r="L37" s="16"/>
      <c r="M37" s="10"/>
      <c r="N37" s="10"/>
    </row>
    <row r="38" spans="1:14" ht="17.399999999999999">
      <c r="A38" s="280" t="s">
        <v>106</v>
      </c>
      <c r="B38" s="281" t="s">
        <v>107</v>
      </c>
      <c r="C38" s="277"/>
      <c r="D38" s="278"/>
      <c r="E38" s="279"/>
      <c r="F38" s="226"/>
      <c r="G38" s="54"/>
      <c r="H38" s="54"/>
      <c r="I38" s="42"/>
      <c r="J38" s="10"/>
      <c r="K38" s="10"/>
      <c r="L38" s="16"/>
      <c r="M38" s="10"/>
      <c r="N38" s="10"/>
    </row>
    <row r="39" spans="1:14" ht="15">
      <c r="A39" s="282" t="s">
        <v>108</v>
      </c>
      <c r="B39" s="283" t="s">
        <v>109</v>
      </c>
      <c r="C39" s="245" t="s">
        <v>36</v>
      </c>
      <c r="D39" s="284">
        <v>35.4</v>
      </c>
      <c r="E39" s="130"/>
      <c r="F39" s="226">
        <f t="shared" si="0"/>
        <v>0</v>
      </c>
      <c r="G39" s="54"/>
      <c r="H39" s="54"/>
      <c r="I39" s="10"/>
      <c r="J39" s="10"/>
      <c r="K39" s="10"/>
      <c r="L39" s="16"/>
      <c r="M39" s="10"/>
      <c r="N39" s="10"/>
    </row>
    <row r="40" spans="1:14" ht="15.6">
      <c r="A40" s="285" t="s">
        <v>110</v>
      </c>
      <c r="B40" s="263" t="s">
        <v>111</v>
      </c>
      <c r="C40" s="245"/>
      <c r="D40" s="284"/>
      <c r="E40" s="130"/>
      <c r="F40" s="226"/>
      <c r="G40" s="54"/>
      <c r="H40" s="54"/>
      <c r="I40" s="42"/>
      <c r="J40" s="37"/>
      <c r="K40" s="10"/>
      <c r="L40" s="10"/>
      <c r="M40" s="10"/>
      <c r="N40" s="10"/>
    </row>
    <row r="41" spans="1:14" ht="30">
      <c r="A41" s="286" t="s">
        <v>112</v>
      </c>
      <c r="B41" s="287" t="s">
        <v>113</v>
      </c>
      <c r="C41" s="245" t="s">
        <v>114</v>
      </c>
      <c r="D41" s="284">
        <v>1</v>
      </c>
      <c r="E41" s="130"/>
      <c r="F41" s="226">
        <f t="shared" si="0"/>
        <v>0</v>
      </c>
      <c r="G41" s="54"/>
      <c r="H41" s="54"/>
      <c r="I41" s="10"/>
      <c r="J41" s="37"/>
      <c r="K41" s="10"/>
      <c r="L41" s="10"/>
      <c r="M41" s="10"/>
      <c r="N41" s="10"/>
    </row>
    <row r="42" spans="1:14" ht="15.6">
      <c r="A42" s="285" t="s">
        <v>115</v>
      </c>
      <c r="B42" s="288" t="s">
        <v>116</v>
      </c>
      <c r="C42" s="245"/>
      <c r="D42" s="284"/>
      <c r="E42" s="130"/>
      <c r="F42" s="226"/>
      <c r="G42" s="54"/>
      <c r="H42" s="54"/>
      <c r="I42" s="10"/>
      <c r="J42" s="37"/>
      <c r="K42" s="10"/>
    </row>
    <row r="43" spans="1:14" ht="15">
      <c r="A43" s="286" t="s">
        <v>117</v>
      </c>
      <c r="B43" s="287" t="s">
        <v>118</v>
      </c>
      <c r="C43" s="245" t="s">
        <v>36</v>
      </c>
      <c r="D43" s="284">
        <v>93</v>
      </c>
      <c r="E43" s="130"/>
      <c r="F43" s="226">
        <f t="shared" si="0"/>
        <v>0</v>
      </c>
      <c r="G43" s="54"/>
      <c r="H43" s="54"/>
      <c r="I43" s="10"/>
      <c r="J43" s="37"/>
      <c r="K43" s="10"/>
    </row>
    <row r="44" spans="1:14" ht="15">
      <c r="A44" s="286" t="s">
        <v>119</v>
      </c>
      <c r="B44" s="287" t="s">
        <v>120</v>
      </c>
      <c r="C44" s="245" t="s">
        <v>36</v>
      </c>
      <c r="D44" s="284">
        <v>50</v>
      </c>
      <c r="E44" s="130"/>
      <c r="F44" s="226">
        <f t="shared" si="0"/>
        <v>0</v>
      </c>
      <c r="G44" s="54"/>
      <c r="H44" s="54"/>
      <c r="I44" s="10"/>
      <c r="J44" s="37"/>
      <c r="K44" s="10"/>
    </row>
    <row r="45" spans="1:14" ht="15">
      <c r="A45" s="286" t="s">
        <v>121</v>
      </c>
      <c r="B45" s="287" t="s">
        <v>122</v>
      </c>
      <c r="C45" s="245" t="s">
        <v>36</v>
      </c>
      <c r="D45" s="284">
        <v>80</v>
      </c>
      <c r="E45" s="130"/>
      <c r="F45" s="226">
        <f t="shared" si="0"/>
        <v>0</v>
      </c>
      <c r="G45" s="54"/>
      <c r="H45" s="54"/>
      <c r="I45" s="10"/>
      <c r="J45" s="37"/>
      <c r="K45" s="10"/>
    </row>
    <row r="46" spans="1:14" ht="15">
      <c r="A46" s="286" t="s">
        <v>123</v>
      </c>
      <c r="B46" s="287" t="s">
        <v>124</v>
      </c>
      <c r="C46" s="245" t="s">
        <v>36</v>
      </c>
      <c r="D46" s="284">
        <v>1.8</v>
      </c>
      <c r="E46" s="130"/>
      <c r="F46" s="226">
        <f t="shared" si="0"/>
        <v>0</v>
      </c>
      <c r="G46" s="54"/>
      <c r="H46" s="54"/>
      <c r="I46" s="10"/>
      <c r="J46" s="37"/>
      <c r="K46" s="10"/>
    </row>
    <row r="47" spans="1:14" ht="17.399999999999999">
      <c r="A47" s="280" t="s">
        <v>125</v>
      </c>
      <c r="B47" s="281" t="s">
        <v>126</v>
      </c>
      <c r="C47" s="245"/>
      <c r="D47" s="284"/>
      <c r="E47" s="279"/>
      <c r="F47" s="226"/>
      <c r="G47" s="54"/>
      <c r="H47" s="54"/>
      <c r="I47" s="42"/>
      <c r="J47" s="10"/>
      <c r="K47" s="10"/>
    </row>
    <row r="48" spans="1:14" ht="15">
      <c r="A48" s="286" t="s">
        <v>127</v>
      </c>
      <c r="B48" s="283" t="s">
        <v>128</v>
      </c>
      <c r="C48" s="245" t="s">
        <v>114</v>
      </c>
      <c r="D48" s="284">
        <v>2</v>
      </c>
      <c r="E48" s="130"/>
      <c r="F48" s="226">
        <f t="shared" si="0"/>
        <v>0</v>
      </c>
      <c r="G48" s="54"/>
      <c r="H48" s="54"/>
      <c r="I48" s="10"/>
      <c r="J48" s="10"/>
      <c r="K48" s="10"/>
    </row>
    <row r="49" spans="1:11" ht="15">
      <c r="A49" s="286" t="s">
        <v>129</v>
      </c>
      <c r="B49" s="283" t="s">
        <v>130</v>
      </c>
      <c r="C49" s="245" t="s">
        <v>114</v>
      </c>
      <c r="D49" s="284">
        <v>1</v>
      </c>
      <c r="E49" s="130"/>
      <c r="F49" s="226">
        <f t="shared" si="0"/>
        <v>0</v>
      </c>
      <c r="G49" s="54"/>
      <c r="H49" s="54"/>
      <c r="I49" s="10"/>
      <c r="J49" s="10"/>
      <c r="K49" s="10"/>
    </row>
    <row r="50" spans="1:11" ht="15">
      <c r="A50" s="286" t="s">
        <v>131</v>
      </c>
      <c r="B50" s="283" t="s">
        <v>132</v>
      </c>
      <c r="C50" s="245" t="s">
        <v>114</v>
      </c>
      <c r="D50" s="284">
        <v>2</v>
      </c>
      <c r="E50" s="130"/>
      <c r="F50" s="226">
        <f t="shared" si="0"/>
        <v>0</v>
      </c>
      <c r="G50" s="54"/>
      <c r="H50" s="54"/>
      <c r="I50" s="10"/>
      <c r="J50" s="10"/>
      <c r="K50" s="10"/>
    </row>
    <row r="51" spans="1:11" ht="15">
      <c r="A51" s="286" t="s">
        <v>133</v>
      </c>
      <c r="B51" s="212" t="s">
        <v>134</v>
      </c>
      <c r="C51" s="245" t="s">
        <v>23</v>
      </c>
      <c r="D51" s="284">
        <v>1</v>
      </c>
      <c r="E51" s="289"/>
      <c r="F51" s="226">
        <f t="shared" si="0"/>
        <v>0</v>
      </c>
      <c r="G51" s="54"/>
      <c r="H51" s="54"/>
      <c r="I51" s="10"/>
      <c r="J51" s="10"/>
      <c r="K51" s="10"/>
    </row>
    <row r="52" spans="1:11" ht="15.6">
      <c r="A52" s="285" t="s">
        <v>135</v>
      </c>
      <c r="B52" s="281" t="s">
        <v>136</v>
      </c>
      <c r="C52" s="245"/>
      <c r="D52" s="284"/>
      <c r="E52" s="289"/>
      <c r="F52" s="226"/>
      <c r="G52" s="54"/>
      <c r="H52" s="54"/>
      <c r="I52" s="42"/>
      <c r="J52" s="10"/>
      <c r="K52" s="10"/>
    </row>
    <row r="53" spans="1:11" ht="15">
      <c r="A53" s="286" t="s">
        <v>137</v>
      </c>
      <c r="B53" s="132" t="s">
        <v>138</v>
      </c>
      <c r="C53" s="233" t="s">
        <v>36</v>
      </c>
      <c r="D53" s="233">
        <v>143</v>
      </c>
      <c r="E53" s="130"/>
      <c r="F53" s="226">
        <f t="shared" si="0"/>
        <v>0</v>
      </c>
      <c r="G53" s="54"/>
      <c r="H53" s="54"/>
      <c r="I53" s="10"/>
      <c r="J53" s="10"/>
      <c r="K53" s="10"/>
    </row>
    <row r="54" spans="1:11" ht="30.6">
      <c r="A54" s="286" t="s">
        <v>139</v>
      </c>
      <c r="B54" s="68" t="s">
        <v>140</v>
      </c>
      <c r="C54" s="233" t="s">
        <v>36</v>
      </c>
      <c r="D54" s="233">
        <v>36</v>
      </c>
      <c r="E54" s="130"/>
      <c r="F54" s="226">
        <f t="shared" si="0"/>
        <v>0</v>
      </c>
      <c r="G54" s="54"/>
      <c r="H54" s="54"/>
      <c r="I54" s="10"/>
      <c r="J54" s="10"/>
      <c r="K54" s="10"/>
    </row>
    <row r="55" spans="1:11" ht="15.6">
      <c r="A55" s="285" t="s">
        <v>141</v>
      </c>
      <c r="B55" s="281" t="s">
        <v>142</v>
      </c>
      <c r="C55" s="245"/>
      <c r="D55" s="284"/>
      <c r="E55" s="289"/>
      <c r="F55" s="226"/>
      <c r="G55" s="54"/>
      <c r="H55" s="54"/>
      <c r="I55" s="42"/>
      <c r="J55" s="10"/>
      <c r="K55" s="10"/>
    </row>
    <row r="56" spans="1:11" ht="15">
      <c r="A56" s="286" t="s">
        <v>143</v>
      </c>
      <c r="B56" s="283" t="s">
        <v>144</v>
      </c>
      <c r="C56" s="245" t="s">
        <v>41</v>
      </c>
      <c r="D56" s="290">
        <v>16</v>
      </c>
      <c r="E56" s="289"/>
      <c r="F56" s="226">
        <f t="shared" si="0"/>
        <v>0</v>
      </c>
      <c r="G56" s="54"/>
      <c r="H56" s="54"/>
      <c r="I56" s="10"/>
      <c r="J56" s="10"/>
      <c r="K56" s="10"/>
    </row>
    <row r="57" spans="1:11" ht="15">
      <c r="A57" s="286" t="s">
        <v>145</v>
      </c>
      <c r="B57" s="283" t="s">
        <v>146</v>
      </c>
      <c r="C57" s="245" t="s">
        <v>41</v>
      </c>
      <c r="D57" s="290">
        <v>17</v>
      </c>
      <c r="E57" s="289"/>
      <c r="F57" s="226">
        <f t="shared" si="0"/>
        <v>0</v>
      </c>
      <c r="G57" s="54"/>
      <c r="H57" s="54"/>
      <c r="I57" s="10"/>
      <c r="J57" s="10"/>
      <c r="K57" s="10"/>
    </row>
    <row r="58" spans="1:11" ht="15">
      <c r="A58" s="286" t="s">
        <v>147</v>
      </c>
      <c r="B58" s="283" t="s">
        <v>148</v>
      </c>
      <c r="C58" s="245" t="s">
        <v>41</v>
      </c>
      <c r="D58" s="290">
        <v>15.1</v>
      </c>
      <c r="E58" s="289"/>
      <c r="F58" s="226">
        <f t="shared" si="0"/>
        <v>0</v>
      </c>
      <c r="G58" s="54"/>
      <c r="H58" s="54"/>
      <c r="I58" s="10"/>
      <c r="J58" s="10"/>
      <c r="K58" s="10"/>
    </row>
    <row r="59" spans="1:11" ht="15.6">
      <c r="A59" s="280" t="s">
        <v>149</v>
      </c>
      <c r="B59" s="281" t="s">
        <v>150</v>
      </c>
      <c r="C59" s="245"/>
      <c r="D59" s="291"/>
      <c r="E59" s="292"/>
      <c r="F59" s="226"/>
      <c r="G59" s="54"/>
      <c r="H59" s="54"/>
      <c r="I59" s="10"/>
      <c r="J59" s="10"/>
      <c r="K59" s="10"/>
    </row>
    <row r="60" spans="1:11" ht="15.6">
      <c r="A60" s="293" t="s">
        <v>151</v>
      </c>
      <c r="B60" s="294" t="s">
        <v>152</v>
      </c>
      <c r="C60" s="245"/>
      <c r="D60" s="262"/>
      <c r="E60" s="295"/>
      <c r="F60" s="226"/>
      <c r="G60" s="54"/>
      <c r="H60" s="54"/>
      <c r="I60" s="42"/>
      <c r="J60" s="10"/>
      <c r="K60" s="10"/>
    </row>
    <row r="61" spans="1:11" ht="15.6">
      <c r="A61" s="296" t="s">
        <v>153</v>
      </c>
      <c r="B61" s="149" t="s">
        <v>154</v>
      </c>
      <c r="C61" s="245" t="s">
        <v>36</v>
      </c>
      <c r="D61" s="270">
        <v>564</v>
      </c>
      <c r="E61" s="297"/>
      <c r="F61" s="226">
        <f t="shared" si="0"/>
        <v>0</v>
      </c>
      <c r="G61" s="54"/>
      <c r="H61" s="54"/>
      <c r="I61" s="10"/>
      <c r="J61" s="10"/>
      <c r="K61" s="10"/>
    </row>
    <row r="62" spans="1:11" ht="15.6">
      <c r="A62" s="298" t="s">
        <v>155</v>
      </c>
      <c r="B62" s="149" t="s">
        <v>156</v>
      </c>
      <c r="C62" s="245" t="s">
        <v>114</v>
      </c>
      <c r="D62" s="270">
        <v>1</v>
      </c>
      <c r="E62" s="297"/>
      <c r="F62" s="226">
        <f t="shared" si="0"/>
        <v>0</v>
      </c>
      <c r="G62" s="54"/>
      <c r="H62" s="54"/>
      <c r="I62" s="10"/>
      <c r="J62" s="10"/>
      <c r="K62" s="10"/>
    </row>
    <row r="63" spans="1:11" ht="15.6">
      <c r="A63" s="299" t="s">
        <v>157</v>
      </c>
      <c r="B63" s="139" t="s">
        <v>158</v>
      </c>
      <c r="C63" s="300"/>
      <c r="D63" s="301"/>
      <c r="E63" s="302"/>
      <c r="F63" s="226"/>
      <c r="G63" s="54"/>
      <c r="H63" s="54"/>
      <c r="I63" s="43"/>
      <c r="J63" s="10"/>
      <c r="K63" s="10"/>
    </row>
    <row r="64" spans="1:11" ht="15.6">
      <c r="A64" s="303" t="s">
        <v>159</v>
      </c>
      <c r="B64" s="149" t="s">
        <v>160</v>
      </c>
      <c r="C64" s="155" t="s">
        <v>36</v>
      </c>
      <c r="D64" s="270">
        <v>173</v>
      </c>
      <c r="E64" s="266"/>
      <c r="F64" s="226">
        <f t="shared" si="0"/>
        <v>0</v>
      </c>
      <c r="G64" s="54"/>
      <c r="H64" s="54"/>
      <c r="I64" s="10"/>
      <c r="J64" s="10"/>
      <c r="K64" s="10"/>
    </row>
    <row r="65" spans="1:11" ht="15.6">
      <c r="A65" s="303" t="s">
        <v>161</v>
      </c>
      <c r="B65" s="149" t="s">
        <v>162</v>
      </c>
      <c r="C65" s="155" t="s">
        <v>36</v>
      </c>
      <c r="D65" s="270">
        <v>239</v>
      </c>
      <c r="E65" s="266"/>
      <c r="F65" s="226">
        <f t="shared" si="0"/>
        <v>0</v>
      </c>
      <c r="G65" s="54"/>
      <c r="H65" s="54"/>
      <c r="I65" s="10"/>
      <c r="J65" s="10"/>
      <c r="K65" s="10"/>
    </row>
    <row r="66" spans="1:11" ht="15.6">
      <c r="A66" s="303" t="s">
        <v>163</v>
      </c>
      <c r="B66" s="149" t="s">
        <v>164</v>
      </c>
      <c r="C66" s="155" t="s">
        <v>36</v>
      </c>
      <c r="D66" s="270">
        <v>75</v>
      </c>
      <c r="E66" s="266"/>
      <c r="F66" s="226">
        <f t="shared" si="0"/>
        <v>0</v>
      </c>
      <c r="G66" s="54"/>
      <c r="H66" s="54"/>
      <c r="I66" s="10"/>
      <c r="J66" s="10"/>
      <c r="K66" s="10"/>
    </row>
    <row r="67" spans="1:11" ht="15.6">
      <c r="A67" s="303" t="s">
        <v>165</v>
      </c>
      <c r="B67" s="149" t="s">
        <v>166</v>
      </c>
      <c r="C67" s="155" t="s">
        <v>36</v>
      </c>
      <c r="D67" s="270">
        <v>10</v>
      </c>
      <c r="E67" s="266"/>
      <c r="F67" s="226">
        <f t="shared" si="0"/>
        <v>0</v>
      </c>
      <c r="G67" s="54"/>
      <c r="H67" s="54"/>
      <c r="I67" s="10"/>
      <c r="J67" s="10"/>
      <c r="K67" s="10"/>
    </row>
    <row r="68" spans="1:11" ht="15.6">
      <c r="A68" s="303" t="s">
        <v>167</v>
      </c>
      <c r="B68" s="149" t="s">
        <v>168</v>
      </c>
      <c r="C68" s="155" t="s">
        <v>36</v>
      </c>
      <c r="D68" s="270">
        <v>31</v>
      </c>
      <c r="E68" s="266"/>
      <c r="F68" s="226">
        <f t="shared" si="0"/>
        <v>0</v>
      </c>
      <c r="G68" s="54"/>
      <c r="H68" s="54"/>
      <c r="I68" s="10"/>
      <c r="J68" s="10"/>
      <c r="K68" s="10"/>
    </row>
    <row r="69" spans="1:11" ht="15.6">
      <c r="A69" s="303" t="s">
        <v>169</v>
      </c>
      <c r="B69" s="149" t="s">
        <v>170</v>
      </c>
      <c r="C69" s="155" t="s">
        <v>36</v>
      </c>
      <c r="D69" s="270">
        <v>116</v>
      </c>
      <c r="E69" s="266"/>
      <c r="F69" s="226">
        <f t="shared" si="0"/>
        <v>0</v>
      </c>
      <c r="G69" s="54"/>
      <c r="H69" s="54"/>
      <c r="I69" s="10"/>
      <c r="J69" s="10"/>
      <c r="K69" s="10"/>
    </row>
    <row r="70" spans="1:11" ht="15.6">
      <c r="A70" s="303" t="s">
        <v>171</v>
      </c>
      <c r="B70" s="149" t="s">
        <v>172</v>
      </c>
      <c r="C70" s="155" t="s">
        <v>36</v>
      </c>
      <c r="D70" s="270">
        <v>9</v>
      </c>
      <c r="E70" s="266"/>
      <c r="F70" s="226">
        <f t="shared" si="0"/>
        <v>0</v>
      </c>
      <c r="G70" s="54"/>
      <c r="H70" s="54"/>
      <c r="I70" s="10"/>
      <c r="J70" s="10"/>
      <c r="K70" s="10"/>
    </row>
    <row r="71" spans="1:11" ht="15.6">
      <c r="A71" s="303" t="s">
        <v>173</v>
      </c>
      <c r="B71" s="149" t="s">
        <v>174</v>
      </c>
      <c r="C71" s="155" t="s">
        <v>36</v>
      </c>
      <c r="D71" s="270">
        <v>170</v>
      </c>
      <c r="E71" s="266"/>
      <c r="F71" s="226">
        <f t="shared" si="0"/>
        <v>0</v>
      </c>
      <c r="G71" s="54"/>
      <c r="H71" s="54"/>
      <c r="I71" s="10"/>
      <c r="J71" s="10"/>
      <c r="K71" s="10"/>
    </row>
    <row r="72" spans="1:11" ht="15.6">
      <c r="A72" s="303" t="s">
        <v>175</v>
      </c>
      <c r="B72" s="62" t="s">
        <v>92</v>
      </c>
      <c r="C72" s="245" t="s">
        <v>25</v>
      </c>
      <c r="D72" s="246">
        <v>43</v>
      </c>
      <c r="E72" s="247"/>
      <c r="F72" s="226">
        <f t="shared" si="0"/>
        <v>0</v>
      </c>
      <c r="G72" s="54"/>
      <c r="H72" s="54"/>
      <c r="I72" s="10"/>
      <c r="J72" s="10"/>
      <c r="K72" s="10"/>
    </row>
    <row r="73" spans="1:11" ht="15.6">
      <c r="A73" s="280" t="s">
        <v>176</v>
      </c>
      <c r="B73" s="281" t="s">
        <v>177</v>
      </c>
      <c r="C73" s="300"/>
      <c r="D73" s="284"/>
      <c r="E73" s="247"/>
      <c r="F73" s="226"/>
      <c r="G73" s="57"/>
      <c r="H73" s="54"/>
      <c r="I73" s="42"/>
      <c r="J73" s="10"/>
      <c r="K73" s="10"/>
    </row>
    <row r="74" spans="1:11" ht="15.6">
      <c r="A74" s="286" t="s">
        <v>178</v>
      </c>
      <c r="B74" s="283" t="s">
        <v>179</v>
      </c>
      <c r="C74" s="300" t="s">
        <v>114</v>
      </c>
      <c r="D74" s="284">
        <v>11</v>
      </c>
      <c r="E74" s="247"/>
      <c r="F74" s="226">
        <f t="shared" ref="F74:F130" si="1">D74*E74</f>
        <v>0</v>
      </c>
      <c r="G74" s="57"/>
      <c r="H74" s="54"/>
      <c r="I74" s="42"/>
      <c r="J74" s="10"/>
      <c r="K74" s="10"/>
    </row>
    <row r="75" spans="1:11" ht="15.6">
      <c r="A75" s="286" t="s">
        <v>180</v>
      </c>
      <c r="B75" s="283" t="s">
        <v>181</v>
      </c>
      <c r="C75" s="300" t="s">
        <v>114</v>
      </c>
      <c r="D75" s="284">
        <v>6</v>
      </c>
      <c r="E75" s="247"/>
      <c r="F75" s="226">
        <f t="shared" si="1"/>
        <v>0</v>
      </c>
      <c r="G75" s="57"/>
      <c r="H75" s="54"/>
      <c r="I75" s="42"/>
      <c r="J75" s="10"/>
      <c r="K75" s="10"/>
    </row>
    <row r="76" spans="1:11" ht="15.6">
      <c r="A76" s="286" t="s">
        <v>182</v>
      </c>
      <c r="B76" s="304" t="s">
        <v>183</v>
      </c>
      <c r="C76" s="300" t="s">
        <v>114</v>
      </c>
      <c r="D76" s="284">
        <v>3</v>
      </c>
      <c r="E76" s="247"/>
      <c r="F76" s="226">
        <f t="shared" si="1"/>
        <v>0</v>
      </c>
      <c r="G76" s="57"/>
      <c r="H76" s="54"/>
      <c r="I76" s="42"/>
      <c r="J76" s="10"/>
      <c r="K76" s="10"/>
    </row>
    <row r="77" spans="1:11" ht="15.6">
      <c r="A77" s="286" t="s">
        <v>184</v>
      </c>
      <c r="B77" s="88" t="s">
        <v>185</v>
      </c>
      <c r="C77" s="300" t="s">
        <v>114</v>
      </c>
      <c r="D77" s="284">
        <v>2</v>
      </c>
      <c r="E77" s="247"/>
      <c r="F77" s="226">
        <f t="shared" si="1"/>
        <v>0</v>
      </c>
      <c r="G77" s="57"/>
      <c r="H77" s="54"/>
      <c r="I77" s="42"/>
      <c r="J77" s="10"/>
      <c r="K77" s="10"/>
    </row>
    <row r="78" spans="1:11" ht="15.6">
      <c r="A78" s="286" t="s">
        <v>186</v>
      </c>
      <c r="B78" s="283" t="s">
        <v>187</v>
      </c>
      <c r="C78" s="300" t="s">
        <v>23</v>
      </c>
      <c r="D78" s="284">
        <v>1</v>
      </c>
      <c r="E78" s="247"/>
      <c r="F78" s="226">
        <f t="shared" si="1"/>
        <v>0</v>
      </c>
      <c r="G78" s="57"/>
      <c r="H78" s="54"/>
      <c r="I78" s="42"/>
      <c r="J78" s="10"/>
      <c r="K78" s="10"/>
    </row>
    <row r="79" spans="1:11" ht="15.6">
      <c r="A79" s="280" t="s">
        <v>188</v>
      </c>
      <c r="B79" s="281" t="s">
        <v>189</v>
      </c>
      <c r="C79" s="300"/>
      <c r="D79" s="284"/>
      <c r="E79" s="305"/>
      <c r="F79" s="226"/>
      <c r="G79" s="57"/>
      <c r="H79" s="54"/>
      <c r="I79" s="42"/>
      <c r="J79" s="10"/>
      <c r="K79" s="10"/>
    </row>
    <row r="80" spans="1:11" ht="15.6">
      <c r="A80" s="286" t="s">
        <v>190</v>
      </c>
      <c r="B80" s="306" t="s">
        <v>191</v>
      </c>
      <c r="C80" s="300" t="s">
        <v>36</v>
      </c>
      <c r="D80" s="307">
        <v>551</v>
      </c>
      <c r="E80" s="308"/>
      <c r="F80" s="226">
        <f t="shared" si="1"/>
        <v>0</v>
      </c>
      <c r="G80" s="57"/>
      <c r="H80" s="54"/>
      <c r="I80" s="42"/>
      <c r="J80" s="10"/>
      <c r="K80" s="10"/>
    </row>
    <row r="81" spans="1:11" ht="15.6">
      <c r="A81" s="286" t="s">
        <v>192</v>
      </c>
      <c r="B81" s="306" t="s">
        <v>193</v>
      </c>
      <c r="C81" s="300" t="s">
        <v>36</v>
      </c>
      <c r="D81" s="307">
        <v>590</v>
      </c>
      <c r="E81" s="308"/>
      <c r="F81" s="226">
        <f t="shared" si="1"/>
        <v>0</v>
      </c>
      <c r="G81" s="57"/>
      <c r="H81" s="54"/>
      <c r="I81" s="42"/>
      <c r="J81" s="10"/>
      <c r="K81" s="10"/>
    </row>
    <row r="82" spans="1:11" ht="15.6">
      <c r="A82" s="286" t="s">
        <v>194</v>
      </c>
      <c r="B82" s="306" t="s">
        <v>195</v>
      </c>
      <c r="C82" s="300" t="s">
        <v>36</v>
      </c>
      <c r="D82" s="307">
        <v>174</v>
      </c>
      <c r="E82" s="308"/>
      <c r="F82" s="226">
        <f t="shared" si="1"/>
        <v>0</v>
      </c>
      <c r="G82" s="57"/>
      <c r="H82" s="54"/>
      <c r="I82" s="42"/>
      <c r="J82" s="10"/>
      <c r="K82" s="10"/>
    </row>
    <row r="83" spans="1:11" ht="15.6">
      <c r="A83" s="286" t="s">
        <v>196</v>
      </c>
      <c r="B83" s="306" t="s">
        <v>197</v>
      </c>
      <c r="C83" s="300" t="s">
        <v>36</v>
      </c>
      <c r="D83" s="307">
        <v>406</v>
      </c>
      <c r="E83" s="308"/>
      <c r="F83" s="226">
        <f t="shared" si="1"/>
        <v>0</v>
      </c>
      <c r="G83" s="57"/>
      <c r="H83" s="54"/>
      <c r="I83" s="42"/>
      <c r="J83" s="10"/>
      <c r="K83" s="10"/>
    </row>
    <row r="84" spans="1:11" ht="15.6">
      <c r="A84" s="286" t="s">
        <v>198</v>
      </c>
      <c r="B84" s="306" t="s">
        <v>199</v>
      </c>
      <c r="C84" s="300" t="s">
        <v>36</v>
      </c>
      <c r="D84" s="307">
        <v>180</v>
      </c>
      <c r="E84" s="308"/>
      <c r="F84" s="226">
        <f t="shared" si="1"/>
        <v>0</v>
      </c>
      <c r="G84" s="57"/>
      <c r="H84" s="54"/>
      <c r="I84" s="42"/>
      <c r="J84" s="10"/>
      <c r="K84" s="10"/>
    </row>
    <row r="85" spans="1:11" ht="15.6">
      <c r="A85" s="286" t="s">
        <v>200</v>
      </c>
      <c r="B85" s="306" t="s">
        <v>201</v>
      </c>
      <c r="C85" s="300" t="s">
        <v>36</v>
      </c>
      <c r="D85" s="307">
        <v>25</v>
      </c>
      <c r="E85" s="308"/>
      <c r="F85" s="226">
        <f t="shared" si="1"/>
        <v>0</v>
      </c>
      <c r="G85" s="57"/>
      <c r="H85" s="54"/>
      <c r="I85" s="42"/>
      <c r="J85" s="10"/>
      <c r="K85" s="10"/>
    </row>
    <row r="86" spans="1:11" ht="15.6">
      <c r="A86" s="286" t="s">
        <v>202</v>
      </c>
      <c r="B86" s="309" t="s">
        <v>203</v>
      </c>
      <c r="C86" s="300" t="s">
        <v>36</v>
      </c>
      <c r="D86" s="307">
        <v>497</v>
      </c>
      <c r="E86" s="308"/>
      <c r="F86" s="226">
        <f t="shared" si="1"/>
        <v>0</v>
      </c>
      <c r="G86" s="57"/>
      <c r="H86" s="54"/>
      <c r="I86" s="42"/>
      <c r="J86" s="10"/>
      <c r="K86" s="10"/>
    </row>
    <row r="87" spans="1:11" ht="15.6">
      <c r="A87" s="280" t="s">
        <v>204</v>
      </c>
      <c r="B87" s="281" t="s">
        <v>205</v>
      </c>
      <c r="C87" s="300"/>
      <c r="D87" s="290"/>
      <c r="E87" s="308"/>
      <c r="F87" s="226"/>
      <c r="G87" s="57"/>
      <c r="H87" s="54"/>
      <c r="I87" s="42"/>
      <c r="J87" s="10"/>
      <c r="K87" s="10"/>
    </row>
    <row r="88" spans="1:11" ht="15.6">
      <c r="A88" s="286" t="s">
        <v>206</v>
      </c>
      <c r="B88" s="310" t="s">
        <v>207</v>
      </c>
      <c r="C88" s="300" t="s">
        <v>36</v>
      </c>
      <c r="D88" s="307">
        <v>510</v>
      </c>
      <c r="E88" s="308"/>
      <c r="F88" s="226">
        <f t="shared" si="1"/>
        <v>0</v>
      </c>
      <c r="G88" s="57"/>
      <c r="H88" s="54"/>
      <c r="I88" s="42"/>
      <c r="J88" s="10"/>
      <c r="K88" s="10"/>
    </row>
    <row r="89" spans="1:11" ht="15.6">
      <c r="A89" s="286" t="s">
        <v>208</v>
      </c>
      <c r="B89" s="310" t="s">
        <v>209</v>
      </c>
      <c r="C89" s="300" t="s">
        <v>36</v>
      </c>
      <c r="D89" s="307">
        <v>284</v>
      </c>
      <c r="E89" s="308"/>
      <c r="F89" s="226">
        <f t="shared" si="1"/>
        <v>0</v>
      </c>
      <c r="G89" s="57"/>
      <c r="H89" s="54"/>
      <c r="I89" s="42"/>
      <c r="J89" s="10"/>
      <c r="K89" s="10"/>
    </row>
    <row r="90" spans="1:11" ht="15.6">
      <c r="A90" s="286" t="s">
        <v>210</v>
      </c>
      <c r="B90" s="310" t="s">
        <v>211</v>
      </c>
      <c r="C90" s="300" t="s">
        <v>36</v>
      </c>
      <c r="D90" s="307">
        <v>28</v>
      </c>
      <c r="E90" s="308"/>
      <c r="F90" s="226">
        <f t="shared" si="1"/>
        <v>0</v>
      </c>
      <c r="G90" s="57"/>
      <c r="H90" s="54"/>
      <c r="I90" s="42"/>
      <c r="J90" s="10"/>
      <c r="K90" s="10"/>
    </row>
    <row r="91" spans="1:11" ht="15.6">
      <c r="A91" s="286" t="s">
        <v>212</v>
      </c>
      <c r="B91" s="310" t="s">
        <v>213</v>
      </c>
      <c r="C91" s="300" t="s">
        <v>36</v>
      </c>
      <c r="D91" s="307">
        <v>21</v>
      </c>
      <c r="E91" s="308"/>
      <c r="F91" s="226">
        <f t="shared" si="1"/>
        <v>0</v>
      </c>
      <c r="G91" s="57"/>
      <c r="H91" s="54"/>
      <c r="I91" s="42"/>
      <c r="J91" s="10"/>
      <c r="K91" s="10"/>
    </row>
    <row r="92" spans="1:11" ht="15.6">
      <c r="A92" s="286" t="s">
        <v>214</v>
      </c>
      <c r="B92" s="310" t="s">
        <v>215</v>
      </c>
      <c r="C92" s="300" t="s">
        <v>36</v>
      </c>
      <c r="D92" s="307">
        <v>100</v>
      </c>
      <c r="E92" s="308"/>
      <c r="F92" s="226">
        <f t="shared" si="1"/>
        <v>0</v>
      </c>
      <c r="G92" s="57"/>
      <c r="H92" s="54"/>
      <c r="I92" s="42"/>
      <c r="J92" s="10"/>
      <c r="K92" s="10"/>
    </row>
    <row r="93" spans="1:11" ht="15.6">
      <c r="A93" s="285" t="s">
        <v>216</v>
      </c>
      <c r="B93" s="281" t="s">
        <v>217</v>
      </c>
      <c r="C93" s="300"/>
      <c r="D93" s="307"/>
      <c r="E93" s="308"/>
      <c r="F93" s="226"/>
      <c r="G93" s="57"/>
      <c r="H93" s="54"/>
      <c r="I93" s="42"/>
      <c r="J93" s="10"/>
      <c r="K93" s="10"/>
    </row>
    <row r="94" spans="1:11" ht="15.6">
      <c r="A94" s="286" t="s">
        <v>218</v>
      </c>
      <c r="B94" s="283" t="s">
        <v>219</v>
      </c>
      <c r="C94" s="300" t="s">
        <v>36</v>
      </c>
      <c r="D94" s="307">
        <v>14</v>
      </c>
      <c r="E94" s="308"/>
      <c r="F94" s="226">
        <f t="shared" si="1"/>
        <v>0</v>
      </c>
      <c r="G94" s="57"/>
      <c r="H94" s="54"/>
      <c r="I94" s="42"/>
      <c r="J94" s="10"/>
      <c r="K94" s="10"/>
    </row>
    <row r="95" spans="1:11" ht="15.6">
      <c r="A95" s="280" t="s">
        <v>220</v>
      </c>
      <c r="B95" s="281" t="s">
        <v>221</v>
      </c>
      <c r="C95" s="300"/>
      <c r="D95" s="284"/>
      <c r="E95" s="308"/>
      <c r="F95" s="226"/>
      <c r="G95" s="57"/>
      <c r="H95" s="54"/>
      <c r="I95" s="42"/>
      <c r="J95" s="10"/>
      <c r="K95" s="10"/>
    </row>
    <row r="96" spans="1:11" ht="15.6">
      <c r="A96" s="286" t="s">
        <v>222</v>
      </c>
      <c r="B96" s="311" t="s">
        <v>223</v>
      </c>
      <c r="C96" s="300" t="s">
        <v>36</v>
      </c>
      <c r="D96" s="307">
        <v>458</v>
      </c>
      <c r="E96" s="308"/>
      <c r="F96" s="226">
        <f t="shared" si="1"/>
        <v>0</v>
      </c>
      <c r="G96" s="57"/>
      <c r="H96" s="54"/>
      <c r="I96" s="42"/>
      <c r="J96" s="10"/>
      <c r="K96" s="10"/>
    </row>
    <row r="97" spans="1:11" ht="15.6">
      <c r="A97" s="286" t="s">
        <v>224</v>
      </c>
      <c r="B97" s="311" t="s">
        <v>225</v>
      </c>
      <c r="C97" s="300" t="s">
        <v>36</v>
      </c>
      <c r="D97" s="307">
        <v>211</v>
      </c>
      <c r="E97" s="308"/>
      <c r="F97" s="226">
        <f t="shared" si="1"/>
        <v>0</v>
      </c>
      <c r="G97" s="57"/>
      <c r="H97" s="54"/>
      <c r="I97" s="42"/>
      <c r="J97" s="10"/>
      <c r="K97" s="10"/>
    </row>
    <row r="98" spans="1:11" ht="15.6">
      <c r="A98" s="286" t="s">
        <v>226</v>
      </c>
      <c r="B98" s="311" t="s">
        <v>227</v>
      </c>
      <c r="C98" s="300" t="s">
        <v>36</v>
      </c>
      <c r="D98" s="307">
        <v>71</v>
      </c>
      <c r="E98" s="308"/>
      <c r="F98" s="226">
        <f t="shared" si="1"/>
        <v>0</v>
      </c>
      <c r="G98" s="57"/>
      <c r="H98" s="54"/>
      <c r="I98" s="42"/>
      <c r="J98" s="10"/>
      <c r="K98" s="10"/>
    </row>
    <row r="99" spans="1:11" ht="15.6">
      <c r="A99" s="286" t="s">
        <v>228</v>
      </c>
      <c r="B99" s="311" t="s">
        <v>229</v>
      </c>
      <c r="C99" s="300" t="s">
        <v>36</v>
      </c>
      <c r="D99" s="307">
        <v>70</v>
      </c>
      <c r="E99" s="308"/>
      <c r="F99" s="226">
        <f t="shared" si="1"/>
        <v>0</v>
      </c>
      <c r="G99" s="57"/>
      <c r="H99" s="54"/>
      <c r="I99" s="42"/>
      <c r="J99" s="10"/>
      <c r="K99" s="10"/>
    </row>
    <row r="100" spans="1:11" ht="15.6">
      <c r="A100" s="286" t="s">
        <v>230</v>
      </c>
      <c r="B100" s="311" t="s">
        <v>231</v>
      </c>
      <c r="C100" s="300" t="s">
        <v>36</v>
      </c>
      <c r="D100" s="307">
        <v>6.7</v>
      </c>
      <c r="E100" s="308"/>
      <c r="F100" s="226">
        <f t="shared" si="1"/>
        <v>0</v>
      </c>
      <c r="G100" s="57"/>
      <c r="H100" s="54"/>
      <c r="I100" s="42"/>
      <c r="J100" s="10"/>
      <c r="K100" s="10"/>
    </row>
    <row r="101" spans="1:11" ht="15.6">
      <c r="A101" s="286" t="s">
        <v>232</v>
      </c>
      <c r="B101" s="311" t="s">
        <v>233</v>
      </c>
      <c r="C101" s="300" t="s">
        <v>36</v>
      </c>
      <c r="D101" s="307">
        <v>127</v>
      </c>
      <c r="E101" s="308"/>
      <c r="F101" s="226">
        <f t="shared" si="1"/>
        <v>0</v>
      </c>
      <c r="G101" s="57"/>
      <c r="H101" s="54"/>
      <c r="I101" s="42"/>
      <c r="J101" s="10"/>
      <c r="K101" s="10"/>
    </row>
    <row r="102" spans="1:11" ht="17.399999999999999">
      <c r="A102" s="312" t="s">
        <v>31</v>
      </c>
      <c r="B102" s="276" t="s">
        <v>234</v>
      </c>
      <c r="C102" s="313"/>
      <c r="D102" s="314"/>
      <c r="E102" s="315"/>
      <c r="F102" s="226"/>
      <c r="G102" s="54"/>
      <c r="H102" s="54"/>
      <c r="I102" s="10"/>
      <c r="J102" s="10"/>
      <c r="K102" s="10"/>
    </row>
    <row r="103" spans="1:11" ht="17.399999999999999">
      <c r="A103" s="316" t="s">
        <v>235</v>
      </c>
      <c r="B103" s="263" t="s">
        <v>236</v>
      </c>
      <c r="C103" s="313"/>
      <c r="D103" s="314"/>
      <c r="E103" s="315"/>
      <c r="F103" s="226"/>
      <c r="G103" s="54"/>
      <c r="H103" s="54"/>
      <c r="I103" s="10"/>
      <c r="J103" s="10"/>
      <c r="K103" s="10"/>
    </row>
    <row r="104" spans="1:11" ht="15.6">
      <c r="A104" s="303" t="s">
        <v>237</v>
      </c>
      <c r="B104" s="311" t="s">
        <v>238</v>
      </c>
      <c r="C104" s="215" t="s">
        <v>114</v>
      </c>
      <c r="D104" s="215">
        <v>34</v>
      </c>
      <c r="E104" s="317"/>
      <c r="F104" s="226">
        <f t="shared" si="1"/>
        <v>0</v>
      </c>
      <c r="G104" s="54"/>
      <c r="H104" s="54"/>
      <c r="I104" s="10"/>
      <c r="J104" s="10"/>
      <c r="K104" s="10"/>
    </row>
    <row r="105" spans="1:11" ht="15.6">
      <c r="A105" s="303" t="s">
        <v>239</v>
      </c>
      <c r="B105" s="311" t="s">
        <v>240</v>
      </c>
      <c r="C105" s="215" t="s">
        <v>114</v>
      </c>
      <c r="D105" s="215">
        <v>11</v>
      </c>
      <c r="E105" s="317"/>
      <c r="F105" s="226">
        <f t="shared" si="1"/>
        <v>0</v>
      </c>
      <c r="G105" s="54"/>
      <c r="H105" s="54"/>
      <c r="I105" s="10"/>
      <c r="J105" s="10"/>
      <c r="K105" s="10"/>
    </row>
    <row r="106" spans="1:11" ht="15.6">
      <c r="A106" s="303" t="s">
        <v>241</v>
      </c>
      <c r="B106" s="311" t="s">
        <v>242</v>
      </c>
      <c r="C106" s="215" t="s">
        <v>114</v>
      </c>
      <c r="D106" s="215">
        <v>22</v>
      </c>
      <c r="E106" s="317"/>
      <c r="F106" s="226">
        <f t="shared" si="1"/>
        <v>0</v>
      </c>
      <c r="G106" s="54"/>
      <c r="H106" s="54"/>
      <c r="I106" s="10"/>
      <c r="J106" s="10"/>
      <c r="K106" s="10"/>
    </row>
    <row r="107" spans="1:11" ht="15.6">
      <c r="A107" s="303" t="s">
        <v>243</v>
      </c>
      <c r="B107" s="311" t="s">
        <v>244</v>
      </c>
      <c r="C107" s="215" t="s">
        <v>114</v>
      </c>
      <c r="D107" s="215">
        <v>26</v>
      </c>
      <c r="E107" s="317"/>
      <c r="F107" s="226">
        <f t="shared" si="1"/>
        <v>0</v>
      </c>
      <c r="G107" s="54"/>
      <c r="H107" s="54"/>
      <c r="I107" s="10"/>
      <c r="J107" s="10"/>
      <c r="K107" s="10"/>
    </row>
    <row r="108" spans="1:11" ht="15.6">
      <c r="A108" s="303" t="s">
        <v>245</v>
      </c>
      <c r="B108" s="311" t="s">
        <v>246</v>
      </c>
      <c r="C108" s="215" t="s">
        <v>114</v>
      </c>
      <c r="D108" s="215">
        <v>12</v>
      </c>
      <c r="E108" s="317"/>
      <c r="F108" s="226">
        <f t="shared" si="1"/>
        <v>0</v>
      </c>
      <c r="G108" s="54"/>
      <c r="H108" s="54"/>
      <c r="I108" s="10"/>
      <c r="J108" s="10"/>
      <c r="K108" s="10"/>
    </row>
    <row r="109" spans="1:11" ht="15.6">
      <c r="A109" s="303" t="s">
        <v>247</v>
      </c>
      <c r="B109" s="318" t="s">
        <v>248</v>
      </c>
      <c r="C109" s="215" t="s">
        <v>114</v>
      </c>
      <c r="D109" s="215">
        <v>48</v>
      </c>
      <c r="E109" s="317"/>
      <c r="F109" s="226">
        <f t="shared" si="1"/>
        <v>0</v>
      </c>
      <c r="G109" s="54"/>
      <c r="H109" s="54"/>
      <c r="I109" s="10"/>
      <c r="J109" s="10"/>
      <c r="K109" s="10"/>
    </row>
    <row r="110" spans="1:11" ht="15.6">
      <c r="A110" s="303" t="s">
        <v>249</v>
      </c>
      <c r="B110" s="311" t="s">
        <v>250</v>
      </c>
      <c r="C110" s="215" t="s">
        <v>114</v>
      </c>
      <c r="D110" s="215">
        <v>3</v>
      </c>
      <c r="E110" s="317"/>
      <c r="F110" s="226">
        <f t="shared" si="1"/>
        <v>0</v>
      </c>
      <c r="G110" s="54"/>
      <c r="H110" s="54"/>
      <c r="I110" s="10"/>
      <c r="J110" s="10"/>
      <c r="K110" s="10"/>
    </row>
    <row r="111" spans="1:11" ht="15.6">
      <c r="A111" s="303" t="s">
        <v>251</v>
      </c>
      <c r="B111" s="311" t="s">
        <v>252</v>
      </c>
      <c r="C111" s="215" t="s">
        <v>114</v>
      </c>
      <c r="D111" s="215">
        <v>2</v>
      </c>
      <c r="E111" s="317"/>
      <c r="F111" s="226">
        <f t="shared" si="1"/>
        <v>0</v>
      </c>
      <c r="G111" s="54"/>
      <c r="H111" s="54"/>
      <c r="I111" s="10"/>
      <c r="J111" s="10"/>
      <c r="K111" s="10"/>
    </row>
    <row r="112" spans="1:11" ht="15.6">
      <c r="A112" s="303" t="s">
        <v>253</v>
      </c>
      <c r="B112" s="311" t="s">
        <v>254</v>
      </c>
      <c r="C112" s="215" t="s">
        <v>114</v>
      </c>
      <c r="D112" s="215">
        <v>5</v>
      </c>
      <c r="E112" s="317"/>
      <c r="F112" s="226">
        <f t="shared" si="1"/>
        <v>0</v>
      </c>
      <c r="G112" s="54"/>
      <c r="H112" s="54"/>
      <c r="I112" s="10"/>
      <c r="J112" s="10"/>
      <c r="K112" s="10"/>
    </row>
    <row r="113" spans="1:11" ht="15.6">
      <c r="A113" s="303" t="s">
        <v>255</v>
      </c>
      <c r="B113" s="311" t="s">
        <v>256</v>
      </c>
      <c r="C113" s="215" t="s">
        <v>114</v>
      </c>
      <c r="D113" s="215">
        <v>2</v>
      </c>
      <c r="E113" s="317"/>
      <c r="F113" s="226">
        <f t="shared" si="1"/>
        <v>0</v>
      </c>
      <c r="G113" s="54"/>
      <c r="H113" s="54"/>
      <c r="I113" s="10"/>
      <c r="J113" s="10"/>
      <c r="K113" s="10"/>
    </row>
    <row r="114" spans="1:11" ht="30">
      <c r="A114" s="303" t="s">
        <v>257</v>
      </c>
      <c r="B114" s="311" t="s">
        <v>258</v>
      </c>
      <c r="C114" s="215" t="s">
        <v>114</v>
      </c>
      <c r="D114" s="215">
        <v>33</v>
      </c>
      <c r="E114" s="317"/>
      <c r="F114" s="226">
        <f t="shared" si="1"/>
        <v>0</v>
      </c>
      <c r="G114" s="54"/>
      <c r="H114" s="54"/>
      <c r="I114" s="10"/>
      <c r="J114" s="10"/>
      <c r="K114" s="10"/>
    </row>
    <row r="115" spans="1:11" ht="15.6">
      <c r="A115" s="303" t="s">
        <v>259</v>
      </c>
      <c r="B115" s="311" t="s">
        <v>260</v>
      </c>
      <c r="C115" s="215" t="s">
        <v>114</v>
      </c>
      <c r="D115" s="215">
        <v>12</v>
      </c>
      <c r="E115" s="317"/>
      <c r="F115" s="226">
        <f t="shared" si="1"/>
        <v>0</v>
      </c>
      <c r="G115" s="54"/>
      <c r="H115" s="54"/>
      <c r="I115" s="10"/>
      <c r="J115" s="10"/>
      <c r="K115" s="10"/>
    </row>
    <row r="116" spans="1:11" ht="15.6">
      <c r="A116" s="303" t="s">
        <v>261</v>
      </c>
      <c r="B116" s="311" t="s">
        <v>262</v>
      </c>
      <c r="C116" s="215" t="s">
        <v>114</v>
      </c>
      <c r="D116" s="215">
        <v>1</v>
      </c>
      <c r="E116" s="317"/>
      <c r="F116" s="226">
        <f t="shared" si="1"/>
        <v>0</v>
      </c>
      <c r="G116" s="54"/>
      <c r="H116" s="54"/>
      <c r="I116" s="10"/>
      <c r="J116" s="10"/>
      <c r="K116" s="10"/>
    </row>
    <row r="117" spans="1:11" ht="15.6">
      <c r="A117" s="303" t="s">
        <v>263</v>
      </c>
      <c r="B117" s="311" t="s">
        <v>264</v>
      </c>
      <c r="C117" s="215" t="s">
        <v>114</v>
      </c>
      <c r="D117" s="215">
        <v>1</v>
      </c>
      <c r="E117" s="317"/>
      <c r="F117" s="226">
        <f t="shared" si="1"/>
        <v>0</v>
      </c>
      <c r="G117" s="54"/>
      <c r="H117" s="54"/>
      <c r="I117" s="10"/>
      <c r="J117" s="10"/>
      <c r="K117" s="10"/>
    </row>
    <row r="118" spans="1:11" ht="15.6">
      <c r="A118" s="303" t="s">
        <v>265</v>
      </c>
      <c r="B118" s="311" t="s">
        <v>266</v>
      </c>
      <c r="C118" s="215" t="s">
        <v>114</v>
      </c>
      <c r="D118" s="215">
        <v>2</v>
      </c>
      <c r="E118" s="317"/>
      <c r="F118" s="226">
        <f t="shared" si="1"/>
        <v>0</v>
      </c>
      <c r="G118" s="54"/>
      <c r="H118" s="54"/>
      <c r="I118" s="10"/>
      <c r="J118" s="10"/>
      <c r="K118" s="10"/>
    </row>
    <row r="119" spans="1:11" ht="15.6">
      <c r="A119" s="303" t="s">
        <v>267</v>
      </c>
      <c r="B119" s="311" t="s">
        <v>268</v>
      </c>
      <c r="C119" s="215" t="s">
        <v>114</v>
      </c>
      <c r="D119" s="215">
        <v>3</v>
      </c>
      <c r="E119" s="317"/>
      <c r="F119" s="226">
        <f t="shared" si="1"/>
        <v>0</v>
      </c>
      <c r="G119" s="54"/>
      <c r="H119" s="54"/>
      <c r="I119" s="10"/>
      <c r="J119" s="10"/>
      <c r="K119" s="10"/>
    </row>
    <row r="120" spans="1:11" ht="15.6">
      <c r="A120" s="303" t="s">
        <v>269</v>
      </c>
      <c r="B120" s="311" t="s">
        <v>270</v>
      </c>
      <c r="C120" s="215" t="s">
        <v>114</v>
      </c>
      <c r="D120" s="215">
        <v>2</v>
      </c>
      <c r="E120" s="317"/>
      <c r="F120" s="226">
        <f t="shared" si="1"/>
        <v>0</v>
      </c>
      <c r="G120" s="54"/>
      <c r="H120" s="54"/>
      <c r="I120" s="10"/>
      <c r="J120" s="10"/>
      <c r="K120" s="10"/>
    </row>
    <row r="121" spans="1:11" ht="15.6">
      <c r="A121" s="303" t="s">
        <v>271</v>
      </c>
      <c r="B121" s="311" t="s">
        <v>272</v>
      </c>
      <c r="C121" s="215" t="s">
        <v>114</v>
      </c>
      <c r="D121" s="215">
        <v>1</v>
      </c>
      <c r="E121" s="317"/>
      <c r="F121" s="226">
        <f t="shared" si="1"/>
        <v>0</v>
      </c>
      <c r="G121" s="54"/>
      <c r="H121" s="54"/>
      <c r="I121" s="10"/>
      <c r="J121" s="10"/>
      <c r="K121" s="10"/>
    </row>
    <row r="122" spans="1:11" ht="15.6">
      <c r="A122" s="303" t="s">
        <v>273</v>
      </c>
      <c r="B122" s="319" t="s">
        <v>274</v>
      </c>
      <c r="C122" s="215" t="s">
        <v>114</v>
      </c>
      <c r="D122" s="215">
        <v>4</v>
      </c>
      <c r="E122" s="317"/>
      <c r="F122" s="226">
        <f t="shared" si="1"/>
        <v>0</v>
      </c>
      <c r="G122" s="54"/>
      <c r="H122" s="54"/>
      <c r="I122" s="10"/>
      <c r="J122" s="10"/>
      <c r="K122" s="10"/>
    </row>
    <row r="123" spans="1:11" ht="15.6">
      <c r="A123" s="303" t="s">
        <v>275</v>
      </c>
      <c r="B123" s="319" t="s">
        <v>276</v>
      </c>
      <c r="C123" s="215" t="s">
        <v>114</v>
      </c>
      <c r="D123" s="215">
        <v>4</v>
      </c>
      <c r="E123" s="317"/>
      <c r="F123" s="226">
        <f t="shared" si="1"/>
        <v>0</v>
      </c>
      <c r="G123" s="54"/>
      <c r="H123" s="54"/>
      <c r="I123" s="10"/>
      <c r="J123" s="10"/>
      <c r="K123" s="10"/>
    </row>
    <row r="124" spans="1:11" ht="15.6">
      <c r="A124" s="303" t="s">
        <v>277</v>
      </c>
      <c r="B124" s="311" t="s">
        <v>278</v>
      </c>
      <c r="C124" s="215" t="s">
        <v>114</v>
      </c>
      <c r="D124" s="215">
        <v>22</v>
      </c>
      <c r="E124" s="317"/>
      <c r="F124" s="226">
        <f t="shared" si="1"/>
        <v>0</v>
      </c>
      <c r="G124" s="54"/>
      <c r="H124" s="54"/>
      <c r="I124" s="10"/>
      <c r="J124" s="10"/>
      <c r="K124" s="10"/>
    </row>
    <row r="125" spans="1:11" ht="15.6">
      <c r="A125" s="303" t="s">
        <v>279</v>
      </c>
      <c r="B125" s="311" t="s">
        <v>280</v>
      </c>
      <c r="C125" s="215" t="s">
        <v>114</v>
      </c>
      <c r="D125" s="215">
        <v>9</v>
      </c>
      <c r="E125" s="317"/>
      <c r="F125" s="226">
        <f t="shared" si="1"/>
        <v>0</v>
      </c>
      <c r="G125" s="54"/>
      <c r="H125" s="54"/>
      <c r="I125" s="10"/>
      <c r="J125" s="10"/>
      <c r="K125" s="10"/>
    </row>
    <row r="126" spans="1:11" ht="15.6">
      <c r="A126" s="303" t="s">
        <v>281</v>
      </c>
      <c r="B126" s="311" t="s">
        <v>282</v>
      </c>
      <c r="C126" s="215" t="s">
        <v>114</v>
      </c>
      <c r="D126" s="215">
        <v>14</v>
      </c>
      <c r="E126" s="317"/>
      <c r="F126" s="226">
        <f t="shared" si="1"/>
        <v>0</v>
      </c>
      <c r="G126" s="54"/>
      <c r="H126" s="54"/>
      <c r="I126" s="10"/>
      <c r="J126" s="10"/>
      <c r="K126" s="10"/>
    </row>
    <row r="127" spans="1:11" ht="15.6">
      <c r="A127" s="303" t="s">
        <v>283</v>
      </c>
      <c r="B127" s="311" t="s">
        <v>284</v>
      </c>
      <c r="C127" s="215" t="s">
        <v>114</v>
      </c>
      <c r="D127" s="215">
        <v>4</v>
      </c>
      <c r="E127" s="317"/>
      <c r="F127" s="226">
        <f t="shared" si="1"/>
        <v>0</v>
      </c>
      <c r="G127" s="54"/>
      <c r="H127" s="54"/>
      <c r="I127" s="10"/>
      <c r="J127" s="10"/>
      <c r="K127" s="10"/>
    </row>
    <row r="128" spans="1:11" ht="15.6">
      <c r="A128" s="303" t="s">
        <v>285</v>
      </c>
      <c r="B128" s="311" t="s">
        <v>286</v>
      </c>
      <c r="C128" s="215" t="s">
        <v>114</v>
      </c>
      <c r="D128" s="215">
        <v>13</v>
      </c>
      <c r="E128" s="317"/>
      <c r="F128" s="226">
        <f t="shared" si="1"/>
        <v>0</v>
      </c>
      <c r="G128" s="54"/>
      <c r="H128" s="54"/>
      <c r="I128" s="10"/>
      <c r="J128" s="10"/>
      <c r="K128" s="10"/>
    </row>
    <row r="129" spans="1:11" ht="15.6">
      <c r="A129" s="303" t="s">
        <v>287</v>
      </c>
      <c r="B129" s="311" t="s">
        <v>288</v>
      </c>
      <c r="C129" s="215" t="s">
        <v>114</v>
      </c>
      <c r="D129" s="215">
        <v>10</v>
      </c>
      <c r="E129" s="317"/>
      <c r="F129" s="226">
        <f t="shared" si="1"/>
        <v>0</v>
      </c>
      <c r="G129" s="54"/>
      <c r="H129" s="54"/>
      <c r="I129" s="10"/>
      <c r="J129" s="10"/>
      <c r="K129" s="10"/>
    </row>
    <row r="130" spans="1:11" ht="15.6">
      <c r="A130" s="303" t="s">
        <v>289</v>
      </c>
      <c r="B130" s="311" t="s">
        <v>290</v>
      </c>
      <c r="C130" s="215" t="s">
        <v>114</v>
      </c>
      <c r="D130" s="215">
        <v>10</v>
      </c>
      <c r="E130" s="317"/>
      <c r="F130" s="226">
        <f t="shared" si="1"/>
        <v>0</v>
      </c>
      <c r="G130" s="54"/>
      <c r="H130" s="54"/>
      <c r="I130" s="10"/>
      <c r="J130" s="10"/>
      <c r="K130" s="10"/>
    </row>
    <row r="131" spans="1:11" ht="15.6">
      <c r="A131" s="303" t="s">
        <v>291</v>
      </c>
      <c r="B131" s="311" t="s">
        <v>292</v>
      </c>
      <c r="C131" s="215" t="s">
        <v>114</v>
      </c>
      <c r="D131" s="215">
        <v>4</v>
      </c>
      <c r="E131" s="317"/>
      <c r="F131" s="226">
        <f t="shared" ref="F131:F143" si="2">D131*E131</f>
        <v>0</v>
      </c>
      <c r="G131" s="54"/>
      <c r="H131" s="54"/>
      <c r="I131" s="10"/>
      <c r="J131" s="10"/>
      <c r="K131" s="10"/>
    </row>
    <row r="132" spans="1:11" ht="15.6">
      <c r="A132" s="303" t="s">
        <v>293</v>
      </c>
      <c r="B132" s="311" t="s">
        <v>292</v>
      </c>
      <c r="C132" s="215" t="s">
        <v>114</v>
      </c>
      <c r="D132" s="215">
        <v>1</v>
      </c>
      <c r="E132" s="317"/>
      <c r="F132" s="226">
        <f t="shared" si="2"/>
        <v>0</v>
      </c>
      <c r="G132" s="54"/>
      <c r="H132" s="54"/>
      <c r="I132" s="10"/>
      <c r="J132" s="10"/>
      <c r="K132" s="10"/>
    </row>
    <row r="133" spans="1:11" ht="15.6">
      <c r="A133" s="303" t="s">
        <v>294</v>
      </c>
      <c r="B133" s="311" t="s">
        <v>295</v>
      </c>
      <c r="C133" s="215" t="s">
        <v>114</v>
      </c>
      <c r="D133" s="215">
        <v>37</v>
      </c>
      <c r="E133" s="317"/>
      <c r="F133" s="226">
        <f t="shared" si="2"/>
        <v>0</v>
      </c>
      <c r="G133" s="54"/>
      <c r="H133" s="54"/>
      <c r="I133" s="10"/>
      <c r="J133" s="10"/>
      <c r="K133" s="10"/>
    </row>
    <row r="134" spans="1:11" ht="15.6">
      <c r="A134" s="303" t="s">
        <v>296</v>
      </c>
      <c r="B134" s="311" t="s">
        <v>297</v>
      </c>
      <c r="C134" s="215" t="s">
        <v>114</v>
      </c>
      <c r="D134" s="215">
        <v>1</v>
      </c>
      <c r="E134" s="317"/>
      <c r="F134" s="226">
        <f t="shared" si="2"/>
        <v>0</v>
      </c>
      <c r="G134" s="54"/>
      <c r="H134" s="54"/>
      <c r="I134" s="10"/>
      <c r="J134" s="10"/>
      <c r="K134" s="10"/>
    </row>
    <row r="135" spans="1:11" ht="15.6">
      <c r="A135" s="303" t="s">
        <v>298</v>
      </c>
      <c r="B135" s="311" t="s">
        <v>299</v>
      </c>
      <c r="C135" s="215" t="s">
        <v>114</v>
      </c>
      <c r="D135" s="215">
        <v>1</v>
      </c>
      <c r="E135" s="317"/>
      <c r="F135" s="226">
        <f t="shared" si="2"/>
        <v>0</v>
      </c>
      <c r="G135" s="54"/>
      <c r="H135" s="54"/>
      <c r="I135" s="10"/>
      <c r="J135" s="10"/>
      <c r="K135" s="10"/>
    </row>
    <row r="136" spans="1:11" ht="15.6">
      <c r="A136" s="303" t="s">
        <v>300</v>
      </c>
      <c r="B136" s="311" t="s">
        <v>301</v>
      </c>
      <c r="C136" s="215" t="s">
        <v>53</v>
      </c>
      <c r="D136" s="215">
        <v>1</v>
      </c>
      <c r="E136" s="317"/>
      <c r="F136" s="226">
        <f t="shared" si="2"/>
        <v>0</v>
      </c>
      <c r="G136" s="54"/>
      <c r="H136" s="54"/>
      <c r="I136" s="10"/>
      <c r="J136" s="10"/>
      <c r="K136" s="10"/>
    </row>
    <row r="137" spans="1:11" ht="15.6">
      <c r="A137" s="303" t="s">
        <v>302</v>
      </c>
      <c r="B137" s="311" t="s">
        <v>303</v>
      </c>
      <c r="C137" s="215" t="s">
        <v>53</v>
      </c>
      <c r="D137" s="215">
        <v>1</v>
      </c>
      <c r="E137" s="317"/>
      <c r="F137" s="226">
        <f t="shared" si="2"/>
        <v>0</v>
      </c>
      <c r="G137" s="54"/>
      <c r="H137" s="54"/>
      <c r="I137" s="10"/>
      <c r="J137" s="10"/>
      <c r="K137" s="10"/>
    </row>
    <row r="138" spans="1:11" ht="15.6">
      <c r="A138" s="303" t="s">
        <v>304</v>
      </c>
      <c r="B138" s="311" t="s">
        <v>305</v>
      </c>
      <c r="C138" s="215" t="s">
        <v>114</v>
      </c>
      <c r="D138" s="215">
        <v>1</v>
      </c>
      <c r="E138" s="317"/>
      <c r="F138" s="226">
        <f t="shared" si="2"/>
        <v>0</v>
      </c>
      <c r="G138" s="54"/>
      <c r="H138" s="54"/>
      <c r="I138" s="10"/>
      <c r="J138" s="10"/>
      <c r="K138" s="10"/>
    </row>
    <row r="139" spans="1:11" ht="15.6">
      <c r="A139" s="303" t="s">
        <v>306</v>
      </c>
      <c r="B139" s="311" t="s">
        <v>307</v>
      </c>
      <c r="C139" s="215" t="s">
        <v>114</v>
      </c>
      <c r="D139" s="215">
        <v>3</v>
      </c>
      <c r="E139" s="317"/>
      <c r="F139" s="226">
        <f t="shared" si="2"/>
        <v>0</v>
      </c>
      <c r="G139" s="54"/>
      <c r="H139" s="54"/>
      <c r="I139" s="10"/>
      <c r="J139" s="10"/>
      <c r="K139" s="10"/>
    </row>
    <row r="140" spans="1:11" ht="15.6">
      <c r="A140" s="303" t="s">
        <v>308</v>
      </c>
      <c r="B140" s="311" t="s">
        <v>309</v>
      </c>
      <c r="C140" s="215" t="s">
        <v>53</v>
      </c>
      <c r="D140" s="215">
        <v>1</v>
      </c>
      <c r="E140" s="317"/>
      <c r="F140" s="226">
        <f t="shared" si="2"/>
        <v>0</v>
      </c>
      <c r="G140" s="54"/>
      <c r="H140" s="54"/>
      <c r="I140" s="10"/>
      <c r="J140" s="10"/>
      <c r="K140" s="10"/>
    </row>
    <row r="141" spans="1:11" ht="15.6">
      <c r="A141" s="303" t="s">
        <v>310</v>
      </c>
      <c r="B141" s="311" t="s">
        <v>311</v>
      </c>
      <c r="C141" s="215" t="s">
        <v>53</v>
      </c>
      <c r="D141" s="215">
        <v>1</v>
      </c>
      <c r="E141" s="317"/>
      <c r="F141" s="226">
        <f t="shared" si="2"/>
        <v>0</v>
      </c>
      <c r="G141" s="54"/>
      <c r="H141" s="54"/>
      <c r="I141" s="10"/>
      <c r="J141" s="10"/>
      <c r="K141" s="10"/>
    </row>
    <row r="142" spans="1:11" ht="15.6">
      <c r="A142" s="303" t="s">
        <v>312</v>
      </c>
      <c r="B142" s="311" t="s">
        <v>313</v>
      </c>
      <c r="C142" s="215" t="s">
        <v>114</v>
      </c>
      <c r="D142" s="215">
        <v>1</v>
      </c>
      <c r="E142" s="317"/>
      <c r="F142" s="226">
        <f t="shared" si="2"/>
        <v>0</v>
      </c>
      <c r="G142" s="54"/>
      <c r="H142" s="54"/>
      <c r="I142" s="10"/>
      <c r="J142" s="10"/>
      <c r="K142" s="10"/>
    </row>
    <row r="143" spans="1:11" ht="15.6">
      <c r="A143" s="303" t="s">
        <v>314</v>
      </c>
      <c r="B143" s="311" t="s">
        <v>315</v>
      </c>
      <c r="C143" s="215" t="s">
        <v>53</v>
      </c>
      <c r="D143" s="215">
        <v>2</v>
      </c>
      <c r="E143" s="317"/>
      <c r="F143" s="226">
        <f t="shared" si="2"/>
        <v>0</v>
      </c>
      <c r="G143" s="54"/>
      <c r="H143" s="54"/>
      <c r="I143" s="10"/>
      <c r="J143" s="10"/>
      <c r="K143" s="10"/>
    </row>
    <row r="144" spans="1:11" ht="15.6">
      <c r="A144" s="303" t="s">
        <v>316</v>
      </c>
      <c r="B144" s="311" t="s">
        <v>317</v>
      </c>
      <c r="C144" s="215" t="s">
        <v>114</v>
      </c>
      <c r="D144" s="215">
        <v>1</v>
      </c>
      <c r="E144" s="317"/>
      <c r="F144" s="226">
        <f t="shared" ref="F144" si="3">D144*E144</f>
        <v>0</v>
      </c>
      <c r="G144" s="54"/>
      <c r="H144" s="54"/>
      <c r="I144" s="10"/>
      <c r="J144" s="10"/>
      <c r="K144" s="10"/>
    </row>
    <row r="145" spans="1:11" ht="15.6">
      <c r="A145" s="303" t="s">
        <v>318</v>
      </c>
      <c r="B145" s="311" t="s">
        <v>317</v>
      </c>
      <c r="C145" s="215" t="s">
        <v>114</v>
      </c>
      <c r="D145" s="215">
        <v>1</v>
      </c>
      <c r="E145" s="317"/>
      <c r="F145" s="226">
        <f t="shared" ref="F145:F149" si="4">D145*E145</f>
        <v>0</v>
      </c>
      <c r="G145" s="54"/>
      <c r="H145" s="54"/>
      <c r="I145" s="10"/>
      <c r="J145" s="10"/>
      <c r="K145" s="10"/>
    </row>
    <row r="146" spans="1:11" ht="15.6">
      <c r="A146" s="303" t="s">
        <v>319</v>
      </c>
      <c r="B146" s="311" t="s">
        <v>317</v>
      </c>
      <c r="C146" s="215" t="s">
        <v>114</v>
      </c>
      <c r="D146" s="215">
        <v>2</v>
      </c>
      <c r="E146" s="317"/>
      <c r="F146" s="226">
        <f t="shared" si="4"/>
        <v>0</v>
      </c>
      <c r="G146" s="54"/>
      <c r="H146" s="54"/>
      <c r="I146" s="10"/>
      <c r="J146" s="10"/>
      <c r="K146" s="10"/>
    </row>
    <row r="147" spans="1:11" ht="15.6">
      <c r="A147" s="303" t="s">
        <v>320</v>
      </c>
      <c r="B147" s="311" t="s">
        <v>321</v>
      </c>
      <c r="C147" s="215" t="s">
        <v>114</v>
      </c>
      <c r="D147" s="215">
        <v>1</v>
      </c>
      <c r="E147" s="317"/>
      <c r="F147" s="226">
        <f t="shared" si="4"/>
        <v>0</v>
      </c>
      <c r="G147" s="54"/>
      <c r="H147" s="54"/>
      <c r="I147" s="10"/>
      <c r="J147" s="10"/>
      <c r="K147" s="10"/>
    </row>
    <row r="148" spans="1:11" ht="15.6">
      <c r="A148" s="316" t="s">
        <v>322</v>
      </c>
      <c r="B148" s="229" t="s">
        <v>323</v>
      </c>
      <c r="C148" s="320"/>
      <c r="D148" s="321"/>
      <c r="E148" s="266"/>
      <c r="F148" s="226"/>
      <c r="G148" s="55"/>
      <c r="H148" s="55"/>
      <c r="I148" s="42"/>
      <c r="J148" s="10"/>
      <c r="K148" s="10"/>
    </row>
    <row r="149" spans="1:11" ht="15">
      <c r="A149" s="322" t="s">
        <v>324</v>
      </c>
      <c r="B149" s="212" t="s">
        <v>325</v>
      </c>
      <c r="C149" s="320" t="s">
        <v>53</v>
      </c>
      <c r="D149" s="233">
        <v>1</v>
      </c>
      <c r="E149" s="266"/>
      <c r="F149" s="226">
        <f t="shared" si="4"/>
        <v>0</v>
      </c>
      <c r="G149" s="54"/>
      <c r="H149" s="54"/>
      <c r="I149" s="10"/>
      <c r="J149" s="10"/>
      <c r="K149" s="10"/>
    </row>
    <row r="150" spans="1:11" ht="17.399999999999999">
      <c r="A150" s="323" t="s">
        <v>34</v>
      </c>
      <c r="B150" s="324" t="s">
        <v>326</v>
      </c>
      <c r="C150" s="325"/>
      <c r="D150" s="326"/>
      <c r="E150" s="327"/>
      <c r="F150" s="279"/>
      <c r="G150" s="56"/>
      <c r="H150" s="65"/>
      <c r="I150" s="67"/>
      <c r="J150" s="10"/>
      <c r="K150" s="16"/>
    </row>
    <row r="151" spans="1:11" ht="17.399999999999999">
      <c r="A151" s="328" t="s">
        <v>327</v>
      </c>
      <c r="B151" s="267" t="s">
        <v>328</v>
      </c>
      <c r="C151" s="325"/>
      <c r="D151" s="326"/>
      <c r="E151" s="327"/>
      <c r="F151" s="279"/>
      <c r="G151" s="56"/>
      <c r="H151" s="56"/>
      <c r="I151" s="42"/>
      <c r="J151" s="10"/>
      <c r="K151" s="16"/>
    </row>
    <row r="152" spans="1:11" ht="15.6">
      <c r="A152" s="329" t="s">
        <v>329</v>
      </c>
      <c r="B152" s="212" t="s">
        <v>330</v>
      </c>
      <c r="C152" s="330" t="s">
        <v>23</v>
      </c>
      <c r="D152" s="330">
        <v>1</v>
      </c>
      <c r="E152" s="266"/>
      <c r="F152" s="226">
        <f t="shared" ref="F152:F154" si="5">D152*E152</f>
        <v>0</v>
      </c>
      <c r="G152" s="57"/>
      <c r="H152" s="65"/>
      <c r="I152" s="10"/>
      <c r="J152" s="10"/>
      <c r="K152" s="10"/>
    </row>
    <row r="153" spans="1:11" ht="15.6">
      <c r="A153" s="329" t="s">
        <v>331</v>
      </c>
      <c r="B153" s="212" t="s">
        <v>332</v>
      </c>
      <c r="C153" s="330" t="s">
        <v>23</v>
      </c>
      <c r="D153" s="330">
        <v>1</v>
      </c>
      <c r="E153" s="266"/>
      <c r="F153" s="226">
        <f t="shared" si="5"/>
        <v>0</v>
      </c>
      <c r="G153" s="57"/>
      <c r="H153" s="65"/>
      <c r="I153" s="10"/>
      <c r="J153" s="10"/>
      <c r="K153" s="10"/>
    </row>
    <row r="154" spans="1:11" ht="15.6">
      <c r="A154" s="329" t="s">
        <v>333</v>
      </c>
      <c r="B154" s="331" t="s">
        <v>334</v>
      </c>
      <c r="C154" s="330" t="s">
        <v>23</v>
      </c>
      <c r="D154" s="330">
        <v>1</v>
      </c>
      <c r="E154" s="266"/>
      <c r="F154" s="226">
        <f t="shared" si="5"/>
        <v>0</v>
      </c>
      <c r="G154" s="57"/>
      <c r="H154" s="65"/>
      <c r="I154" s="10"/>
      <c r="J154" s="10"/>
      <c r="K154" s="10"/>
    </row>
    <row r="155" spans="1:11" ht="15.6">
      <c r="A155" s="332" t="s">
        <v>335</v>
      </c>
      <c r="B155" s="333" t="s">
        <v>336</v>
      </c>
      <c r="C155" s="330"/>
      <c r="D155" s="330"/>
      <c r="E155" s="334"/>
      <c r="F155" s="266"/>
      <c r="G155" s="57"/>
      <c r="H155" s="65"/>
      <c r="I155" s="10"/>
      <c r="J155" s="10"/>
      <c r="K155" s="10"/>
    </row>
    <row r="156" spans="1:11" ht="15.6">
      <c r="A156" s="329" t="s">
        <v>337</v>
      </c>
      <c r="B156" s="148" t="s">
        <v>338</v>
      </c>
      <c r="C156" s="330" t="s">
        <v>23</v>
      </c>
      <c r="D156" s="330">
        <v>1</v>
      </c>
      <c r="E156" s="266"/>
      <c r="F156" s="226">
        <f t="shared" ref="F156:F158" si="6">D156*E156</f>
        <v>0</v>
      </c>
      <c r="G156" s="57"/>
      <c r="H156" s="65"/>
      <c r="I156" s="10"/>
      <c r="J156" s="10"/>
      <c r="K156" s="10"/>
    </row>
    <row r="157" spans="1:11" ht="15.6">
      <c r="A157" s="329" t="s">
        <v>339</v>
      </c>
      <c r="B157" s="212" t="s">
        <v>340</v>
      </c>
      <c r="C157" s="330" t="s">
        <v>23</v>
      </c>
      <c r="D157" s="330">
        <v>1</v>
      </c>
      <c r="E157" s="266"/>
      <c r="F157" s="226">
        <f t="shared" si="6"/>
        <v>0</v>
      </c>
      <c r="G157" s="57"/>
      <c r="H157" s="65"/>
      <c r="I157" s="43"/>
      <c r="J157" s="10"/>
      <c r="K157" s="10"/>
    </row>
    <row r="158" spans="1:11" ht="15.6">
      <c r="A158" s="329" t="s">
        <v>341</v>
      </c>
      <c r="B158" s="212" t="s">
        <v>342</v>
      </c>
      <c r="C158" s="330" t="s">
        <v>23</v>
      </c>
      <c r="D158" s="330">
        <v>1</v>
      </c>
      <c r="E158" s="266"/>
      <c r="F158" s="226">
        <f t="shared" si="6"/>
        <v>0</v>
      </c>
      <c r="G158" s="57"/>
      <c r="H158" s="65"/>
      <c r="I158" s="10"/>
      <c r="J158" s="10"/>
      <c r="K158" s="10"/>
    </row>
    <row r="159" spans="1:11" ht="15.6">
      <c r="A159" s="335" t="s">
        <v>343</v>
      </c>
      <c r="B159" s="272" t="s">
        <v>344</v>
      </c>
      <c r="C159" s="330"/>
      <c r="D159" s="330"/>
      <c r="E159" s="266"/>
      <c r="F159" s="266"/>
      <c r="G159" s="57"/>
      <c r="H159" s="65"/>
      <c r="I159" s="43"/>
      <c r="J159" s="10"/>
      <c r="K159" s="10"/>
    </row>
    <row r="160" spans="1:11" ht="15.6">
      <c r="A160" s="329" t="s">
        <v>345</v>
      </c>
      <c r="B160" s="336" t="s">
        <v>346</v>
      </c>
      <c r="C160" s="330" t="s">
        <v>23</v>
      </c>
      <c r="D160" s="330">
        <v>1</v>
      </c>
      <c r="E160" s="266"/>
      <c r="F160" s="226">
        <f t="shared" ref="F160:F164" si="7">D160*E160</f>
        <v>0</v>
      </c>
      <c r="G160" s="57"/>
      <c r="H160" s="65"/>
      <c r="I160" s="10"/>
      <c r="J160" s="10"/>
      <c r="K160" s="10"/>
    </row>
    <row r="161" spans="1:11" ht="15.6">
      <c r="A161" s="329" t="s">
        <v>347</v>
      </c>
      <c r="B161" s="337" t="s">
        <v>348</v>
      </c>
      <c r="C161" s="330" t="s">
        <v>23</v>
      </c>
      <c r="D161" s="330">
        <v>1</v>
      </c>
      <c r="E161" s="266"/>
      <c r="F161" s="226">
        <f t="shared" si="7"/>
        <v>0</v>
      </c>
      <c r="G161" s="57"/>
      <c r="H161" s="65"/>
      <c r="I161" s="10"/>
      <c r="J161" s="10"/>
      <c r="K161" s="10"/>
    </row>
    <row r="162" spans="1:11" ht="45">
      <c r="A162" s="329" t="s">
        <v>349</v>
      </c>
      <c r="B162" s="336" t="s">
        <v>350</v>
      </c>
      <c r="C162" s="330" t="s">
        <v>23</v>
      </c>
      <c r="D162" s="330">
        <v>1</v>
      </c>
      <c r="E162" s="266"/>
      <c r="F162" s="226">
        <f t="shared" si="7"/>
        <v>0</v>
      </c>
      <c r="G162" s="57"/>
      <c r="H162" s="65"/>
      <c r="I162" s="10"/>
      <c r="J162" s="10"/>
      <c r="K162" s="10"/>
    </row>
    <row r="163" spans="1:11" ht="30">
      <c r="A163" s="329" t="s">
        <v>351</v>
      </c>
      <c r="B163" s="336" t="s">
        <v>352</v>
      </c>
      <c r="C163" s="330" t="s">
        <v>23</v>
      </c>
      <c r="D163" s="330">
        <v>1</v>
      </c>
      <c r="E163" s="266"/>
      <c r="F163" s="226">
        <f t="shared" si="7"/>
        <v>0</v>
      </c>
      <c r="G163" s="57"/>
      <c r="H163" s="65"/>
      <c r="I163" s="10"/>
      <c r="J163" s="10"/>
      <c r="K163" s="10"/>
    </row>
    <row r="164" spans="1:11" ht="30">
      <c r="A164" s="329" t="s">
        <v>353</v>
      </c>
      <c r="B164" s="336" t="s">
        <v>354</v>
      </c>
      <c r="C164" s="330" t="s">
        <v>23</v>
      </c>
      <c r="D164" s="330">
        <v>1</v>
      </c>
      <c r="E164" s="266"/>
      <c r="F164" s="226">
        <f t="shared" si="7"/>
        <v>0</v>
      </c>
      <c r="G164" s="57"/>
      <c r="H164" s="65"/>
      <c r="I164" s="10"/>
      <c r="J164" s="10"/>
      <c r="K164" s="10"/>
    </row>
    <row r="165" spans="1:11" ht="15.6">
      <c r="A165" s="338" t="s">
        <v>355</v>
      </c>
      <c r="B165" s="339" t="s">
        <v>356</v>
      </c>
      <c r="C165" s="330"/>
      <c r="D165" s="340"/>
      <c r="E165" s="334"/>
      <c r="F165" s="266"/>
      <c r="G165" s="57"/>
      <c r="H165" s="65"/>
      <c r="I165" s="42"/>
      <c r="J165" s="10"/>
      <c r="K165" s="10"/>
    </row>
    <row r="166" spans="1:11" ht="15.6">
      <c r="A166" s="329" t="s">
        <v>357</v>
      </c>
      <c r="B166" s="148" t="s">
        <v>358</v>
      </c>
      <c r="C166" s="330" t="s">
        <v>23</v>
      </c>
      <c r="D166" s="340">
        <v>1</v>
      </c>
      <c r="E166" s="266"/>
      <c r="F166" s="226">
        <f t="shared" ref="F166:F172" si="8">D166*E166</f>
        <v>0</v>
      </c>
      <c r="G166" s="57"/>
      <c r="H166" s="65"/>
      <c r="I166" s="42"/>
      <c r="J166" s="45"/>
      <c r="K166" s="10"/>
    </row>
    <row r="167" spans="1:11" ht="15.6">
      <c r="A167" s="329" t="s">
        <v>359</v>
      </c>
      <c r="B167" s="148" t="s">
        <v>360</v>
      </c>
      <c r="C167" s="330" t="s">
        <v>23</v>
      </c>
      <c r="D167" s="340">
        <v>1</v>
      </c>
      <c r="E167" s="266"/>
      <c r="F167" s="226">
        <f t="shared" si="8"/>
        <v>0</v>
      </c>
      <c r="G167" s="57"/>
      <c r="H167" s="65"/>
      <c r="I167" s="42"/>
      <c r="J167" s="45"/>
      <c r="K167" s="10"/>
    </row>
    <row r="168" spans="1:11" ht="15.6">
      <c r="A168" s="329" t="s">
        <v>361</v>
      </c>
      <c r="B168" s="132" t="s">
        <v>362</v>
      </c>
      <c r="C168" s="330" t="s">
        <v>23</v>
      </c>
      <c r="D168" s="340">
        <v>1</v>
      </c>
      <c r="E168" s="266"/>
      <c r="F168" s="226">
        <f t="shared" si="8"/>
        <v>0</v>
      </c>
      <c r="G168" s="57"/>
      <c r="H168" s="65"/>
      <c r="I168" s="42"/>
      <c r="J168" s="45"/>
      <c r="K168" s="10"/>
    </row>
    <row r="169" spans="1:11" ht="15.6">
      <c r="A169" s="329" t="s">
        <v>363</v>
      </c>
      <c r="B169" s="132" t="s">
        <v>364</v>
      </c>
      <c r="C169" s="330" t="s">
        <v>23</v>
      </c>
      <c r="D169" s="340">
        <v>1</v>
      </c>
      <c r="E169" s="266"/>
      <c r="F169" s="226">
        <f t="shared" si="8"/>
        <v>0</v>
      </c>
      <c r="G169" s="57"/>
      <c r="H169" s="65"/>
      <c r="I169" s="42"/>
      <c r="J169" s="45"/>
      <c r="K169" s="10"/>
    </row>
    <row r="170" spans="1:11" ht="15.6">
      <c r="A170" s="329" t="s">
        <v>365</v>
      </c>
      <c r="B170" s="341" t="s">
        <v>366</v>
      </c>
      <c r="C170" s="330" t="s">
        <v>23</v>
      </c>
      <c r="D170" s="340">
        <v>1</v>
      </c>
      <c r="E170" s="266"/>
      <c r="F170" s="226">
        <f t="shared" si="8"/>
        <v>0</v>
      </c>
      <c r="G170" s="57"/>
      <c r="H170" s="65"/>
      <c r="I170" s="42"/>
      <c r="J170" s="45"/>
      <c r="K170" s="10"/>
    </row>
    <row r="171" spans="1:11" ht="15.6">
      <c r="A171" s="329" t="s">
        <v>367</v>
      </c>
      <c r="B171" s="148" t="s">
        <v>368</v>
      </c>
      <c r="C171" s="330" t="s">
        <v>23</v>
      </c>
      <c r="D171" s="340">
        <v>1</v>
      </c>
      <c r="E171" s="266"/>
      <c r="F171" s="226">
        <f t="shared" si="8"/>
        <v>0</v>
      </c>
      <c r="G171" s="57"/>
      <c r="H171" s="65"/>
      <c r="I171" s="42"/>
      <c r="J171" s="45"/>
      <c r="K171" s="10"/>
    </row>
    <row r="172" spans="1:11" ht="16.2" thickBot="1">
      <c r="A172" s="342" t="s">
        <v>369</v>
      </c>
      <c r="B172" s="263" t="s">
        <v>370</v>
      </c>
      <c r="C172" s="330" t="s">
        <v>23</v>
      </c>
      <c r="D172" s="340">
        <v>1</v>
      </c>
      <c r="E172" s="266"/>
      <c r="F172" s="226">
        <f t="shared" si="8"/>
        <v>0</v>
      </c>
      <c r="G172" s="57"/>
      <c r="H172" s="65"/>
      <c r="I172" s="42"/>
      <c r="J172" s="10"/>
      <c r="K172" s="10"/>
    </row>
    <row r="173" spans="1:11" ht="16.2" thickBot="1">
      <c r="A173" s="33"/>
      <c r="B173" s="72" t="s">
        <v>371</v>
      </c>
      <c r="C173" s="20"/>
      <c r="D173" s="21"/>
      <c r="E173" s="22"/>
      <c r="F173" s="23">
        <f>SUM(F6:F172)</f>
        <v>0</v>
      </c>
      <c r="G173" s="57"/>
      <c r="H173" s="65"/>
      <c r="I173" s="16"/>
      <c r="J173" s="14"/>
      <c r="K173" s="16"/>
    </row>
    <row r="174" spans="1:11" ht="16.2" thickBot="1">
      <c r="A174" s="33"/>
      <c r="B174" s="73" t="s">
        <v>42</v>
      </c>
      <c r="C174" s="25"/>
      <c r="D174" s="26"/>
      <c r="E174" s="27"/>
      <c r="F174" s="28">
        <f>F173*0.24</f>
        <v>0</v>
      </c>
      <c r="G174" s="57"/>
      <c r="H174" s="65"/>
      <c r="I174" s="16"/>
      <c r="J174" s="14"/>
      <c r="K174" s="16"/>
    </row>
    <row r="175" spans="1:11" ht="16.2" thickBot="1">
      <c r="A175" s="33"/>
      <c r="B175" s="74" t="s">
        <v>372</v>
      </c>
      <c r="C175" s="20"/>
      <c r="D175" s="21"/>
      <c r="E175" s="22"/>
      <c r="F175" s="23">
        <f>F173+F174</f>
        <v>0</v>
      </c>
      <c r="G175" s="57"/>
      <c r="H175" s="65"/>
      <c r="I175" s="16"/>
      <c r="J175" s="14"/>
      <c r="K175" s="16"/>
    </row>
    <row r="176" spans="1:11">
      <c r="B176" s="75"/>
    </row>
    <row r="177" spans="1:10" ht="15">
      <c r="A177" s="6"/>
      <c r="B177" s="76"/>
      <c r="C177" s="6"/>
      <c r="D177" s="8"/>
      <c r="E177" s="6"/>
      <c r="F177" s="9" t="s">
        <v>373</v>
      </c>
    </row>
    <row r="178" spans="1:10" ht="17.399999999999999">
      <c r="A178" s="151" t="s">
        <v>9</v>
      </c>
      <c r="B178" s="343"/>
      <c r="C178" s="219"/>
      <c r="D178" s="220"/>
      <c r="E178" s="219"/>
      <c r="F178" s="221"/>
      <c r="J178" s="12"/>
    </row>
    <row r="179" spans="1:10" ht="15">
      <c r="A179" s="154" t="s">
        <v>2</v>
      </c>
      <c r="B179" s="222" t="s">
        <v>17</v>
      </c>
      <c r="C179" s="155" t="s">
        <v>18</v>
      </c>
      <c r="D179" s="155" t="s">
        <v>19</v>
      </c>
      <c r="E179" s="155" t="s">
        <v>20</v>
      </c>
      <c r="F179" s="155" t="s">
        <v>21</v>
      </c>
      <c r="J179" s="49"/>
    </row>
    <row r="180" spans="1:10" ht="18">
      <c r="A180" s="223" t="s">
        <v>45</v>
      </c>
      <c r="B180" s="344" t="s">
        <v>46</v>
      </c>
      <c r="C180" s="225" t="s">
        <v>23</v>
      </c>
      <c r="D180" s="225">
        <v>1</v>
      </c>
      <c r="E180" s="227"/>
      <c r="F180" s="345">
        <f>D180*E180</f>
        <v>0</v>
      </c>
    </row>
    <row r="181" spans="1:10" ht="17.399999999999999">
      <c r="A181" s="234" t="s">
        <v>6</v>
      </c>
      <c r="B181" s="235" t="s">
        <v>58</v>
      </c>
      <c r="C181" s="236"/>
      <c r="D181" s="237"/>
      <c r="E181" s="238"/>
      <c r="F181" s="238"/>
    </row>
    <row r="182" spans="1:10" ht="15.6">
      <c r="A182" s="239" t="s">
        <v>59</v>
      </c>
      <c r="B182" s="139" t="s">
        <v>60</v>
      </c>
      <c r="C182" s="240"/>
      <c r="D182" s="241"/>
      <c r="E182" s="242"/>
      <c r="F182" s="242"/>
    </row>
    <row r="183" spans="1:10" ht="30">
      <c r="A183" s="243" t="s">
        <v>61</v>
      </c>
      <c r="B183" s="244" t="s">
        <v>374</v>
      </c>
      <c r="C183" s="245" t="s">
        <v>25</v>
      </c>
      <c r="D183" s="246">
        <v>18.2</v>
      </c>
      <c r="E183" s="247"/>
      <c r="F183" s="247">
        <f>D183*E183</f>
        <v>0</v>
      </c>
    </row>
    <row r="184" spans="1:10" ht="15.6">
      <c r="A184" s="248">
        <v>23</v>
      </c>
      <c r="B184" s="249" t="s">
        <v>63</v>
      </c>
      <c r="C184" s="245"/>
      <c r="D184" s="250"/>
      <c r="E184" s="251"/>
      <c r="F184" s="247"/>
      <c r="G184" s="63"/>
      <c r="H184" s="63"/>
      <c r="I184" s="62"/>
    </row>
    <row r="185" spans="1:10" ht="15.6">
      <c r="A185" s="252" t="s">
        <v>64</v>
      </c>
      <c r="B185" s="253" t="s">
        <v>65</v>
      </c>
      <c r="C185" s="245" t="s">
        <v>36</v>
      </c>
      <c r="D185" s="254">
        <v>202</v>
      </c>
      <c r="E185" s="255"/>
      <c r="F185" s="247">
        <f t="shared" ref="F185:F211" si="9">D185*E185</f>
        <v>0</v>
      </c>
      <c r="G185" s="63"/>
      <c r="H185" s="63"/>
      <c r="I185" s="62"/>
    </row>
    <row r="186" spans="1:10" ht="15">
      <c r="A186" s="252" t="s">
        <v>375</v>
      </c>
      <c r="B186" s="253" t="s">
        <v>376</v>
      </c>
      <c r="C186" s="245" t="s">
        <v>36</v>
      </c>
      <c r="D186" s="254">
        <v>86</v>
      </c>
      <c r="E186" s="255"/>
      <c r="F186" s="247">
        <f t="shared" si="9"/>
        <v>0</v>
      </c>
    </row>
    <row r="187" spans="1:10" ht="15">
      <c r="A187" s="252" t="s">
        <v>377</v>
      </c>
      <c r="B187" s="253" t="s">
        <v>378</v>
      </c>
      <c r="C187" s="245" t="s">
        <v>36</v>
      </c>
      <c r="D187" s="254">
        <v>8.1</v>
      </c>
      <c r="E187" s="255"/>
      <c r="F187" s="247">
        <f t="shared" si="9"/>
        <v>0</v>
      </c>
    </row>
    <row r="188" spans="1:10" ht="17.399999999999999">
      <c r="A188" s="256">
        <v>3</v>
      </c>
      <c r="B188" s="257" t="s">
        <v>66</v>
      </c>
      <c r="C188" s="258"/>
      <c r="D188" s="258"/>
      <c r="E188" s="259"/>
      <c r="F188" s="247"/>
    </row>
    <row r="189" spans="1:10" ht="15.6">
      <c r="A189" s="239" t="s">
        <v>75</v>
      </c>
      <c r="B189" s="263" t="s">
        <v>76</v>
      </c>
      <c r="C189" s="261"/>
      <c r="D189" s="262"/>
      <c r="E189" s="251"/>
      <c r="F189" s="247"/>
    </row>
    <row r="190" spans="1:10" ht="15">
      <c r="A190" s="243" t="s">
        <v>77</v>
      </c>
      <c r="B190" s="244" t="s">
        <v>379</v>
      </c>
      <c r="C190" s="245" t="s">
        <v>25</v>
      </c>
      <c r="D190" s="264">
        <v>0.85314939999999995</v>
      </c>
      <c r="E190" s="247"/>
      <c r="F190" s="247">
        <f t="shared" si="9"/>
        <v>0</v>
      </c>
    </row>
    <row r="191" spans="1:10" ht="15">
      <c r="A191" s="243" t="s">
        <v>79</v>
      </c>
      <c r="B191" s="265" t="s">
        <v>380</v>
      </c>
      <c r="C191" s="245" t="s">
        <v>25</v>
      </c>
      <c r="D191" s="264">
        <v>1.8893759999999999</v>
      </c>
      <c r="E191" s="247"/>
      <c r="F191" s="247">
        <f t="shared" si="9"/>
        <v>0</v>
      </c>
    </row>
    <row r="192" spans="1:10" ht="15.6">
      <c r="A192" s="239" t="s">
        <v>93</v>
      </c>
      <c r="B192" s="263" t="s">
        <v>82</v>
      </c>
      <c r="C192" s="245"/>
      <c r="D192" s="246"/>
      <c r="E192" s="247"/>
      <c r="F192" s="247"/>
    </row>
    <row r="193" spans="1:7" ht="15">
      <c r="A193" s="273" t="s">
        <v>95</v>
      </c>
      <c r="B193" s="148" t="s">
        <v>381</v>
      </c>
      <c r="C193" s="245" t="s">
        <v>36</v>
      </c>
      <c r="D193" s="246">
        <v>85</v>
      </c>
      <c r="E193" s="247"/>
      <c r="F193" s="247">
        <f t="shared" si="9"/>
        <v>0</v>
      </c>
    </row>
    <row r="194" spans="1:7" ht="15">
      <c r="A194" s="273" t="s">
        <v>97</v>
      </c>
      <c r="B194" s="148" t="s">
        <v>382</v>
      </c>
      <c r="C194" s="245" t="s">
        <v>36</v>
      </c>
      <c r="D194" s="246">
        <v>1.7</v>
      </c>
      <c r="E194" s="247"/>
      <c r="F194" s="247">
        <f t="shared" si="9"/>
        <v>0</v>
      </c>
    </row>
    <row r="195" spans="1:7" ht="15">
      <c r="A195" s="273" t="s">
        <v>99</v>
      </c>
      <c r="B195" s="148" t="s">
        <v>383</v>
      </c>
      <c r="C195" s="245" t="s">
        <v>25</v>
      </c>
      <c r="D195" s="246">
        <v>3.8</v>
      </c>
      <c r="E195" s="247"/>
      <c r="F195" s="247">
        <f t="shared" si="9"/>
        <v>0</v>
      </c>
    </row>
    <row r="196" spans="1:7" ht="15">
      <c r="A196" s="273" t="s">
        <v>384</v>
      </c>
      <c r="B196" s="148" t="s">
        <v>385</v>
      </c>
      <c r="C196" s="245" t="s">
        <v>71</v>
      </c>
      <c r="D196" s="246">
        <v>357</v>
      </c>
      <c r="E196" s="247"/>
      <c r="F196" s="247">
        <f t="shared" si="9"/>
        <v>0</v>
      </c>
    </row>
    <row r="197" spans="1:7" ht="15.6">
      <c r="A197" s="273" t="s">
        <v>386</v>
      </c>
      <c r="B197" s="150" t="s">
        <v>84</v>
      </c>
      <c r="C197" s="245" t="s">
        <v>36</v>
      </c>
      <c r="D197" s="140">
        <v>75.7</v>
      </c>
      <c r="E197" s="266"/>
      <c r="F197" s="247">
        <f t="shared" si="9"/>
        <v>0</v>
      </c>
    </row>
    <row r="198" spans="1:7" ht="15.6">
      <c r="A198" s="273" t="s">
        <v>387</v>
      </c>
      <c r="B198" s="150" t="s">
        <v>86</v>
      </c>
      <c r="C198" s="245" t="s">
        <v>36</v>
      </c>
      <c r="D198" s="140">
        <v>12.2</v>
      </c>
      <c r="E198" s="266"/>
      <c r="F198" s="247">
        <f t="shared" si="9"/>
        <v>0</v>
      </c>
    </row>
    <row r="199" spans="1:7" ht="15.6">
      <c r="A199" s="273" t="s">
        <v>388</v>
      </c>
      <c r="B199" s="150" t="s">
        <v>389</v>
      </c>
      <c r="C199" s="245" t="s">
        <v>36</v>
      </c>
      <c r="D199" s="140">
        <v>46.5</v>
      </c>
      <c r="E199" s="266"/>
      <c r="F199" s="247">
        <f t="shared" si="9"/>
        <v>0</v>
      </c>
    </row>
    <row r="200" spans="1:7" ht="15.6">
      <c r="A200" s="273" t="s">
        <v>390</v>
      </c>
      <c r="B200" s="62" t="s">
        <v>92</v>
      </c>
      <c r="C200" s="245" t="s">
        <v>25</v>
      </c>
      <c r="D200" s="246">
        <v>15.6</v>
      </c>
      <c r="E200" s="247"/>
      <c r="F200" s="247">
        <f t="shared" si="9"/>
        <v>0</v>
      </c>
    </row>
    <row r="201" spans="1:7" ht="17.399999999999999">
      <c r="A201" s="275" t="s">
        <v>10</v>
      </c>
      <c r="B201" s="276" t="s">
        <v>105</v>
      </c>
      <c r="C201" s="277"/>
      <c r="D201" s="278"/>
      <c r="E201" s="279"/>
      <c r="F201" s="247"/>
    </row>
    <row r="202" spans="1:7" ht="17.399999999999999">
      <c r="A202" s="280" t="s">
        <v>125</v>
      </c>
      <c r="B202" s="281" t="s">
        <v>126</v>
      </c>
      <c r="C202" s="245"/>
      <c r="D202" s="284"/>
      <c r="E202" s="279"/>
      <c r="F202" s="247"/>
      <c r="G202" s="87"/>
    </row>
    <row r="203" spans="1:7" ht="15">
      <c r="A203" s="286" t="s">
        <v>127</v>
      </c>
      <c r="B203" s="283" t="s">
        <v>391</v>
      </c>
      <c r="C203" s="245" t="s">
        <v>114</v>
      </c>
      <c r="D203" s="284">
        <v>1</v>
      </c>
      <c r="E203" s="130"/>
      <c r="F203" s="247">
        <f t="shared" si="9"/>
        <v>0</v>
      </c>
      <c r="G203" s="87"/>
    </row>
    <row r="204" spans="1:7" ht="15">
      <c r="A204" s="286" t="s">
        <v>129</v>
      </c>
      <c r="B204" s="283" t="s">
        <v>392</v>
      </c>
      <c r="C204" s="245" t="s">
        <v>36</v>
      </c>
      <c r="D204" s="284">
        <v>44</v>
      </c>
      <c r="E204" s="130"/>
      <c r="F204" s="247">
        <f t="shared" si="9"/>
        <v>0</v>
      </c>
    </row>
    <row r="205" spans="1:7" ht="15.6">
      <c r="A205" s="280" t="s">
        <v>149</v>
      </c>
      <c r="B205" s="281" t="s">
        <v>150</v>
      </c>
      <c r="C205" s="245"/>
      <c r="D205" s="291"/>
      <c r="E205" s="292"/>
      <c r="F205" s="247"/>
    </row>
    <row r="206" spans="1:7" ht="15.6">
      <c r="A206" s="298" t="s">
        <v>393</v>
      </c>
      <c r="B206" s="149" t="s">
        <v>154</v>
      </c>
      <c r="C206" s="245" t="s">
        <v>36</v>
      </c>
      <c r="D206" s="270">
        <v>235</v>
      </c>
      <c r="E206" s="297"/>
      <c r="F206" s="247">
        <f t="shared" si="9"/>
        <v>0</v>
      </c>
    </row>
    <row r="207" spans="1:7" ht="15.6">
      <c r="A207" s="298" t="s">
        <v>394</v>
      </c>
      <c r="B207" s="149" t="s">
        <v>395</v>
      </c>
      <c r="C207" s="245" t="s">
        <v>36</v>
      </c>
      <c r="D207" s="270">
        <v>100</v>
      </c>
      <c r="E207" s="297"/>
      <c r="F207" s="247">
        <f t="shared" si="9"/>
        <v>0</v>
      </c>
    </row>
    <row r="208" spans="1:7" ht="15.6">
      <c r="A208" s="299" t="s">
        <v>157</v>
      </c>
      <c r="B208" s="139" t="s">
        <v>158</v>
      </c>
      <c r="C208" s="300"/>
      <c r="D208" s="301"/>
      <c r="E208" s="302"/>
      <c r="F208" s="247"/>
    </row>
    <row r="209" spans="1:7" ht="15.6">
      <c r="A209" s="303" t="s">
        <v>159</v>
      </c>
      <c r="B209" s="149" t="s">
        <v>160</v>
      </c>
      <c r="C209" s="155" t="s">
        <v>36</v>
      </c>
      <c r="D209" s="270">
        <v>126.50000000000001</v>
      </c>
      <c r="E209" s="266"/>
      <c r="F209" s="247">
        <f t="shared" si="9"/>
        <v>0</v>
      </c>
    </row>
    <row r="210" spans="1:7" ht="15.6">
      <c r="A210" s="303" t="s">
        <v>161</v>
      </c>
      <c r="B210" s="149" t="s">
        <v>162</v>
      </c>
      <c r="C210" s="155" t="s">
        <v>36</v>
      </c>
      <c r="D210" s="270">
        <v>48</v>
      </c>
      <c r="E210" s="266"/>
      <c r="F210" s="247">
        <f t="shared" si="9"/>
        <v>0</v>
      </c>
    </row>
    <row r="211" spans="1:7" ht="15.6">
      <c r="A211" s="303" t="s">
        <v>163</v>
      </c>
      <c r="B211" s="149" t="s">
        <v>164</v>
      </c>
      <c r="C211" s="155" t="s">
        <v>36</v>
      </c>
      <c r="D211" s="270">
        <v>17</v>
      </c>
      <c r="E211" s="266"/>
      <c r="F211" s="247">
        <f t="shared" si="9"/>
        <v>0</v>
      </c>
    </row>
    <row r="212" spans="1:7" ht="17.399999999999999">
      <c r="A212" s="323" t="s">
        <v>34</v>
      </c>
      <c r="B212" s="325" t="s">
        <v>326</v>
      </c>
      <c r="C212" s="325"/>
      <c r="D212" s="326"/>
      <c r="E212" s="327"/>
      <c r="F212" s="279"/>
    </row>
    <row r="213" spans="1:7" ht="15.6">
      <c r="A213" s="328" t="s">
        <v>327</v>
      </c>
      <c r="B213" s="116" t="s">
        <v>396</v>
      </c>
      <c r="C213" s="117" t="s">
        <v>23</v>
      </c>
      <c r="D213" s="118">
        <v>1</v>
      </c>
      <c r="E213" s="119"/>
      <c r="F213" s="130">
        <f>E213*D213</f>
        <v>0</v>
      </c>
    </row>
    <row r="214" spans="1:7" ht="15.6">
      <c r="A214" s="332" t="s">
        <v>335</v>
      </c>
      <c r="B214" s="333" t="s">
        <v>397</v>
      </c>
      <c r="C214" s="117" t="s">
        <v>23</v>
      </c>
      <c r="D214" s="118">
        <v>1</v>
      </c>
      <c r="E214" s="119"/>
      <c r="F214" s="130">
        <f>E214*D214</f>
        <v>0</v>
      </c>
    </row>
    <row r="215" spans="1:7" ht="31.2">
      <c r="A215" s="328" t="s">
        <v>343</v>
      </c>
      <c r="B215" s="120" t="s">
        <v>398</v>
      </c>
      <c r="C215" s="117" t="s">
        <v>23</v>
      </c>
      <c r="D215" s="118">
        <v>1</v>
      </c>
      <c r="E215" s="121"/>
      <c r="F215" s="130">
        <f t="shared" ref="F215:F216" si="10">E215*D215</f>
        <v>0</v>
      </c>
      <c r="G215" s="62"/>
    </row>
    <row r="216" spans="1:7" ht="16.2" thickBot="1">
      <c r="A216" s="342" t="s">
        <v>399</v>
      </c>
      <c r="B216" s="122" t="s">
        <v>400</v>
      </c>
      <c r="C216" s="123" t="s">
        <v>23</v>
      </c>
      <c r="D216" s="118">
        <v>1</v>
      </c>
      <c r="E216" s="124"/>
      <c r="F216" s="130">
        <f t="shared" si="10"/>
        <v>0</v>
      </c>
    </row>
    <row r="217" spans="1:7" ht="31.8" thickBot="1">
      <c r="A217" s="33"/>
      <c r="B217" s="19" t="s">
        <v>713</v>
      </c>
      <c r="C217" s="20"/>
      <c r="D217" s="21"/>
      <c r="E217" s="77"/>
      <c r="F217" s="78">
        <f>SUM(F180:F216)</f>
        <v>0</v>
      </c>
    </row>
    <row r="218" spans="1:7" ht="16.2" thickBot="1">
      <c r="A218" s="33"/>
      <c r="B218" s="24" t="s">
        <v>42</v>
      </c>
      <c r="C218" s="25"/>
      <c r="D218" s="26"/>
      <c r="E218" s="79"/>
      <c r="F218" s="80">
        <f>F217*0.24</f>
        <v>0</v>
      </c>
    </row>
    <row r="219" spans="1:7" ht="16.2" thickBot="1">
      <c r="A219" s="33"/>
      <c r="B219" s="64" t="s">
        <v>714</v>
      </c>
      <c r="C219" s="20"/>
      <c r="D219" s="21"/>
      <c r="E219" s="77"/>
      <c r="F219" s="78">
        <f>F217+F218</f>
        <v>0</v>
      </c>
    </row>
  </sheetData>
  <pageMargins left="0.31496062992125984" right="0.11811023622047245" top="0.74803149606299213" bottom="0.94488188976377963" header="0.11811023622047245" footer="0.11811023622047245"/>
  <pageSetup paperSize="9" orientation="portrait" r:id="rId1"/>
  <headerFooter>
    <oddHeader>&amp;L&amp;"Arial,Regular"&amp;10RMK Paikuse administratiivhoone&amp;R&amp;"Arial,Regular"&amp;10&amp;D</oddHeader>
    <oddFooter>&amp;L&amp;"Arial,Regular"&amp;10Tiit OÜ, Aruküla, Vaarika 5, E-post: tiit.s.oy@gmail.com&amp;R&amp;"Arial,Regular"&amp;10Töö nr. A0324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58"/>
  <sheetViews>
    <sheetView showGridLines="0" topLeftCell="A30" zoomScale="70" zoomScaleNormal="70" workbookViewId="0">
      <selection activeCell="B51" sqref="B51"/>
    </sheetView>
  </sheetViews>
  <sheetFormatPr defaultRowHeight="14.4"/>
  <cols>
    <col min="1" max="1" width="10.6640625" customWidth="1"/>
    <col min="2" max="2" width="43.6640625" customWidth="1"/>
    <col min="5" max="5" width="12.88671875" customWidth="1"/>
    <col min="6" max="6" width="14.33203125" customWidth="1"/>
  </cols>
  <sheetData>
    <row r="3" spans="1:6" ht="15">
      <c r="A3" s="6"/>
      <c r="B3" s="6"/>
      <c r="C3" s="6"/>
      <c r="D3" s="6"/>
      <c r="E3" s="6"/>
      <c r="F3" s="9" t="s">
        <v>401</v>
      </c>
    </row>
    <row r="4" spans="1:6" ht="17.399999999999999">
      <c r="A4" s="151" t="s">
        <v>11</v>
      </c>
      <c r="B4" s="219"/>
      <c r="C4" s="219"/>
      <c r="D4" s="219"/>
      <c r="E4" s="219"/>
      <c r="F4" s="221"/>
    </row>
    <row r="5" spans="1:6" ht="15">
      <c r="A5" s="154" t="s">
        <v>2</v>
      </c>
      <c r="B5" s="155" t="s">
        <v>17</v>
      </c>
      <c r="C5" s="155" t="s">
        <v>18</v>
      </c>
      <c r="D5" s="155" t="s">
        <v>19</v>
      </c>
      <c r="E5" s="155" t="s">
        <v>20</v>
      </c>
      <c r="F5" s="155" t="s">
        <v>21</v>
      </c>
    </row>
    <row r="6" spans="1:6" ht="18">
      <c r="A6" s="234" t="s">
        <v>4</v>
      </c>
      <c r="B6" s="277" t="s">
        <v>13</v>
      </c>
      <c r="C6" s="346"/>
      <c r="D6" s="346"/>
      <c r="E6" s="347"/>
      <c r="F6" s="348"/>
    </row>
    <row r="7" spans="1:6" ht="15.6">
      <c r="A7" s="349" t="s">
        <v>402</v>
      </c>
      <c r="B7" s="350" t="s">
        <v>403</v>
      </c>
      <c r="C7" s="351"/>
      <c r="D7" s="352"/>
      <c r="E7" s="353"/>
      <c r="F7" s="353"/>
    </row>
    <row r="8" spans="1:6" ht="15.6">
      <c r="A8" s="354" t="s">
        <v>404</v>
      </c>
      <c r="B8" s="355" t="s">
        <v>405</v>
      </c>
      <c r="C8" s="356"/>
      <c r="D8" s="357"/>
      <c r="E8" s="358"/>
      <c r="F8" s="247"/>
    </row>
    <row r="9" spans="1:6" ht="30">
      <c r="A9" s="359" t="s">
        <v>406</v>
      </c>
      <c r="B9" s="212" t="s">
        <v>407</v>
      </c>
      <c r="C9" s="211" t="s">
        <v>41</v>
      </c>
      <c r="D9" s="89">
        <v>30</v>
      </c>
      <c r="E9" s="358"/>
      <c r="F9" s="247">
        <f>D9*E9</f>
        <v>0</v>
      </c>
    </row>
    <row r="10" spans="1:6" ht="15">
      <c r="A10" s="359" t="s">
        <v>408</v>
      </c>
      <c r="B10" s="212" t="s">
        <v>409</v>
      </c>
      <c r="C10" s="232" t="s">
        <v>53</v>
      </c>
      <c r="D10" s="89">
        <v>2</v>
      </c>
      <c r="E10" s="358"/>
      <c r="F10" s="247">
        <f t="shared" ref="F10:F39" si="0">D10*E10</f>
        <v>0</v>
      </c>
    </row>
    <row r="11" spans="1:6" ht="15">
      <c r="A11" s="359" t="s">
        <v>410</v>
      </c>
      <c r="B11" s="212" t="s">
        <v>411</v>
      </c>
      <c r="C11" s="211" t="s">
        <v>41</v>
      </c>
      <c r="D11" s="89">
        <v>30</v>
      </c>
      <c r="E11" s="360"/>
      <c r="F11" s="247">
        <f t="shared" si="0"/>
        <v>0</v>
      </c>
    </row>
    <row r="12" spans="1:6" ht="15.6">
      <c r="A12" s="361" t="s">
        <v>412</v>
      </c>
      <c r="B12" s="355" t="s">
        <v>413</v>
      </c>
      <c r="C12" s="362"/>
      <c r="D12" s="357"/>
      <c r="E12" s="358"/>
      <c r="F12" s="247"/>
    </row>
    <row r="13" spans="1:6" ht="30">
      <c r="A13" s="363" t="s">
        <v>414</v>
      </c>
      <c r="B13" s="212" t="s">
        <v>415</v>
      </c>
      <c r="C13" s="211" t="s">
        <v>41</v>
      </c>
      <c r="D13" s="89">
        <v>2</v>
      </c>
      <c r="E13" s="358"/>
      <c r="F13" s="247">
        <f t="shared" si="0"/>
        <v>0</v>
      </c>
    </row>
    <row r="14" spans="1:6" ht="30">
      <c r="A14" s="363" t="s">
        <v>416</v>
      </c>
      <c r="B14" s="212" t="s">
        <v>407</v>
      </c>
      <c r="C14" s="211" t="s">
        <v>41</v>
      </c>
      <c r="D14" s="89">
        <v>120</v>
      </c>
      <c r="E14" s="358"/>
      <c r="F14" s="247">
        <f t="shared" si="0"/>
        <v>0</v>
      </c>
    </row>
    <row r="15" spans="1:6" ht="15">
      <c r="A15" s="363" t="s">
        <v>417</v>
      </c>
      <c r="B15" s="212" t="s">
        <v>418</v>
      </c>
      <c r="C15" s="232" t="s">
        <v>53</v>
      </c>
      <c r="D15" s="89">
        <v>3</v>
      </c>
      <c r="E15" s="358"/>
      <c r="F15" s="247">
        <f t="shared" si="0"/>
        <v>0</v>
      </c>
    </row>
    <row r="16" spans="1:6" ht="15">
      <c r="A16" s="363" t="s">
        <v>419</v>
      </c>
      <c r="B16" s="212" t="s">
        <v>411</v>
      </c>
      <c r="C16" s="211" t="s">
        <v>41</v>
      </c>
      <c r="D16" s="89">
        <v>122</v>
      </c>
      <c r="E16" s="360"/>
      <c r="F16" s="247">
        <f t="shared" si="0"/>
        <v>0</v>
      </c>
    </row>
    <row r="17" spans="1:6" ht="30">
      <c r="A17" s="363" t="s">
        <v>420</v>
      </c>
      <c r="B17" s="212" t="s">
        <v>421</v>
      </c>
      <c r="C17" s="211" t="s">
        <v>36</v>
      </c>
      <c r="D17" s="89">
        <v>7.1</v>
      </c>
      <c r="E17" s="358"/>
      <c r="F17" s="247">
        <f t="shared" si="0"/>
        <v>0</v>
      </c>
    </row>
    <row r="18" spans="1:6" ht="15.6">
      <c r="A18" s="364" t="s">
        <v>422</v>
      </c>
      <c r="B18" s="355" t="s">
        <v>423</v>
      </c>
      <c r="C18" s="362"/>
      <c r="D18" s="357"/>
      <c r="E18" s="358"/>
      <c r="F18" s="247"/>
    </row>
    <row r="19" spans="1:6" ht="15">
      <c r="A19" s="363" t="s">
        <v>424</v>
      </c>
      <c r="B19" s="212" t="s">
        <v>425</v>
      </c>
      <c r="C19" s="211" t="s">
        <v>41</v>
      </c>
      <c r="D19" s="89">
        <v>45</v>
      </c>
      <c r="E19" s="358"/>
      <c r="F19" s="247">
        <f t="shared" si="0"/>
        <v>0</v>
      </c>
    </row>
    <row r="20" spans="1:6" ht="15">
      <c r="A20" s="363" t="s">
        <v>426</v>
      </c>
      <c r="B20" s="212" t="s">
        <v>427</v>
      </c>
      <c r="C20" s="211" t="s">
        <v>41</v>
      </c>
      <c r="D20" s="89">
        <v>55</v>
      </c>
      <c r="E20" s="358"/>
      <c r="F20" s="247">
        <f t="shared" si="0"/>
        <v>0</v>
      </c>
    </row>
    <row r="21" spans="1:6" ht="15">
      <c r="A21" s="363" t="s">
        <v>428</v>
      </c>
      <c r="B21" s="212" t="s">
        <v>429</v>
      </c>
      <c r="C21" s="211" t="s">
        <v>41</v>
      </c>
      <c r="D21" s="89">
        <v>40</v>
      </c>
      <c r="E21" s="358"/>
      <c r="F21" s="247">
        <f t="shared" si="0"/>
        <v>0</v>
      </c>
    </row>
    <row r="22" spans="1:6" ht="15">
      <c r="A22" s="363" t="s">
        <v>430</v>
      </c>
      <c r="B22" s="212" t="s">
        <v>431</v>
      </c>
      <c r="C22" s="211" t="s">
        <v>41</v>
      </c>
      <c r="D22" s="89">
        <v>50</v>
      </c>
      <c r="E22" s="358"/>
      <c r="F22" s="247">
        <f t="shared" si="0"/>
        <v>0</v>
      </c>
    </row>
    <row r="23" spans="1:6" ht="30">
      <c r="A23" s="363" t="s">
        <v>432</v>
      </c>
      <c r="B23" s="212" t="s">
        <v>433</v>
      </c>
      <c r="C23" s="232" t="s">
        <v>53</v>
      </c>
      <c r="D23" s="211">
        <v>2</v>
      </c>
      <c r="E23" s="365"/>
      <c r="F23" s="247">
        <f t="shared" si="0"/>
        <v>0</v>
      </c>
    </row>
    <row r="24" spans="1:6" ht="30">
      <c r="A24" s="363" t="s">
        <v>434</v>
      </c>
      <c r="B24" s="212" t="s">
        <v>435</v>
      </c>
      <c r="C24" s="232" t="s">
        <v>53</v>
      </c>
      <c r="D24" s="89">
        <v>2</v>
      </c>
      <c r="E24" s="358"/>
      <c r="F24" s="247">
        <f t="shared" si="0"/>
        <v>0</v>
      </c>
    </row>
    <row r="25" spans="1:6" ht="30">
      <c r="A25" s="363" t="s">
        <v>436</v>
      </c>
      <c r="B25" s="212" t="s">
        <v>437</v>
      </c>
      <c r="C25" s="232" t="s">
        <v>53</v>
      </c>
      <c r="D25" s="89">
        <v>1</v>
      </c>
      <c r="E25" s="358"/>
      <c r="F25" s="247">
        <f t="shared" si="0"/>
        <v>0</v>
      </c>
    </row>
    <row r="26" spans="1:6" ht="15.6">
      <c r="A26" s="363" t="s">
        <v>438</v>
      </c>
      <c r="B26" s="212" t="s">
        <v>439</v>
      </c>
      <c r="C26" s="232" t="s">
        <v>53</v>
      </c>
      <c r="D26" s="89">
        <v>7</v>
      </c>
      <c r="E26" s="90"/>
      <c r="F26" s="247">
        <f t="shared" si="0"/>
        <v>0</v>
      </c>
    </row>
    <row r="27" spans="1:6" ht="30">
      <c r="A27" s="363" t="s">
        <v>440</v>
      </c>
      <c r="B27" s="212" t="s">
        <v>421</v>
      </c>
      <c r="C27" s="211" t="s">
        <v>41</v>
      </c>
      <c r="D27" s="89">
        <v>20</v>
      </c>
      <c r="E27" s="358"/>
      <c r="F27" s="247">
        <f t="shared" si="0"/>
        <v>0</v>
      </c>
    </row>
    <row r="28" spans="1:6" ht="15">
      <c r="A28" s="363" t="s">
        <v>441</v>
      </c>
      <c r="B28" s="212" t="s">
        <v>411</v>
      </c>
      <c r="C28" s="211" t="s">
        <v>41</v>
      </c>
      <c r="D28" s="89">
        <v>190</v>
      </c>
      <c r="E28" s="360"/>
      <c r="F28" s="247">
        <f t="shared" si="0"/>
        <v>0</v>
      </c>
    </row>
    <row r="29" spans="1:6" ht="15.6">
      <c r="A29" s="366" t="s">
        <v>442</v>
      </c>
      <c r="B29" s="206" t="s">
        <v>443</v>
      </c>
      <c r="C29" s="367"/>
      <c r="D29" s="367"/>
      <c r="E29" s="297"/>
      <c r="F29" s="247"/>
    </row>
    <row r="30" spans="1:6" ht="15">
      <c r="A30" s="273" t="s">
        <v>444</v>
      </c>
      <c r="B30" s="368" t="s">
        <v>445</v>
      </c>
      <c r="C30" s="367" t="s">
        <v>114</v>
      </c>
      <c r="D30" s="367">
        <v>11</v>
      </c>
      <c r="E30" s="266"/>
      <c r="F30" s="247">
        <f t="shared" si="0"/>
        <v>0</v>
      </c>
    </row>
    <row r="31" spans="1:6" ht="15">
      <c r="A31" s="273" t="s">
        <v>446</v>
      </c>
      <c r="B31" s="368" t="s">
        <v>447</v>
      </c>
      <c r="C31" s="367" t="s">
        <v>114</v>
      </c>
      <c r="D31" s="367">
        <v>8</v>
      </c>
      <c r="E31" s="266"/>
      <c r="F31" s="247">
        <f t="shared" si="0"/>
        <v>0</v>
      </c>
    </row>
    <row r="32" spans="1:6" ht="15">
      <c r="A32" s="273" t="s">
        <v>448</v>
      </c>
      <c r="B32" s="368" t="s">
        <v>449</v>
      </c>
      <c r="C32" s="367" t="s">
        <v>114</v>
      </c>
      <c r="D32" s="367">
        <v>3</v>
      </c>
      <c r="E32" s="266"/>
      <c r="F32" s="247">
        <f t="shared" si="0"/>
        <v>0</v>
      </c>
    </row>
    <row r="33" spans="1:6" ht="15.6">
      <c r="A33" s="364" t="s">
        <v>450</v>
      </c>
      <c r="B33" s="355" t="s">
        <v>451</v>
      </c>
      <c r="C33" s="362"/>
      <c r="D33" s="369"/>
      <c r="E33" s="358"/>
      <c r="F33" s="247"/>
    </row>
    <row r="34" spans="1:6" ht="15">
      <c r="A34" s="363" t="s">
        <v>452</v>
      </c>
      <c r="B34" s="212" t="s">
        <v>453</v>
      </c>
      <c r="C34" s="211" t="s">
        <v>41</v>
      </c>
      <c r="D34" s="211">
        <v>25</v>
      </c>
      <c r="E34" s="358"/>
      <c r="F34" s="247">
        <f t="shared" si="0"/>
        <v>0</v>
      </c>
    </row>
    <row r="35" spans="1:6" ht="15">
      <c r="A35" s="363" t="s">
        <v>454</v>
      </c>
      <c r="B35" s="212" t="s">
        <v>455</v>
      </c>
      <c r="C35" s="211" t="s">
        <v>41</v>
      </c>
      <c r="D35" s="211">
        <v>50</v>
      </c>
      <c r="E35" s="358"/>
      <c r="F35" s="247">
        <f t="shared" si="0"/>
        <v>0</v>
      </c>
    </row>
    <row r="36" spans="1:6" ht="15">
      <c r="A36" s="363" t="s">
        <v>456</v>
      </c>
      <c r="B36" s="212" t="s">
        <v>457</v>
      </c>
      <c r="C36" s="211" t="s">
        <v>41</v>
      </c>
      <c r="D36" s="211">
        <v>30</v>
      </c>
      <c r="E36" s="358"/>
      <c r="F36" s="247">
        <f t="shared" si="0"/>
        <v>0</v>
      </c>
    </row>
    <row r="37" spans="1:6" ht="15">
      <c r="A37" s="363" t="s">
        <v>458</v>
      </c>
      <c r="B37" s="370" t="s">
        <v>459</v>
      </c>
      <c r="C37" s="356" t="s">
        <v>114</v>
      </c>
      <c r="D37" s="357">
        <v>1</v>
      </c>
      <c r="E37" s="358"/>
      <c r="F37" s="247">
        <f t="shared" si="0"/>
        <v>0</v>
      </c>
    </row>
    <row r="38" spans="1:6" ht="15">
      <c r="A38" s="363" t="s">
        <v>460</v>
      </c>
      <c r="B38" s="371" t="s">
        <v>461</v>
      </c>
      <c r="C38" s="372" t="s">
        <v>53</v>
      </c>
      <c r="D38" s="357">
        <v>2</v>
      </c>
      <c r="E38" s="358"/>
      <c r="F38" s="247">
        <f t="shared" si="0"/>
        <v>0</v>
      </c>
    </row>
    <row r="39" spans="1:6" ht="15">
      <c r="A39" s="363" t="s">
        <v>462</v>
      </c>
      <c r="B39" s="212" t="s">
        <v>463</v>
      </c>
      <c r="C39" s="211" t="s">
        <v>41</v>
      </c>
      <c r="D39" s="211">
        <v>105</v>
      </c>
      <c r="E39" s="358"/>
      <c r="F39" s="247">
        <f t="shared" si="0"/>
        <v>0</v>
      </c>
    </row>
    <row r="40" spans="1:6" ht="15.6">
      <c r="A40" s="373" t="s">
        <v>464</v>
      </c>
      <c r="B40" s="374" t="s">
        <v>465</v>
      </c>
      <c r="C40" s="291"/>
      <c r="D40" s="375"/>
      <c r="E40" s="292"/>
      <c r="F40" s="247"/>
    </row>
    <row r="41" spans="1:6" ht="30">
      <c r="A41" s="376" t="s">
        <v>466</v>
      </c>
      <c r="B41" s="132" t="s">
        <v>467</v>
      </c>
      <c r="C41" s="377" t="s">
        <v>23</v>
      </c>
      <c r="D41" s="378">
        <v>1</v>
      </c>
      <c r="E41" s="358"/>
      <c r="F41" s="247">
        <f t="shared" ref="F41" si="1">D41*E41</f>
        <v>0</v>
      </c>
    </row>
    <row r="42" spans="1:6" ht="15.6">
      <c r="A42" s="349" t="s">
        <v>468</v>
      </c>
      <c r="B42" s="379" t="s">
        <v>469</v>
      </c>
      <c r="C42" s="321"/>
      <c r="D42" s="321"/>
      <c r="E42" s="247"/>
      <c r="F42" s="247"/>
    </row>
    <row r="43" spans="1:6" ht="15">
      <c r="A43" s="380" t="s">
        <v>470</v>
      </c>
      <c r="B43" s="368" t="s">
        <v>471</v>
      </c>
      <c r="C43" s="367" t="s">
        <v>41</v>
      </c>
      <c r="D43" s="381">
        <v>60</v>
      </c>
      <c r="E43" s="297"/>
      <c r="F43" s="247">
        <f t="shared" ref="F43:F55" si="2">D43*E43</f>
        <v>0</v>
      </c>
    </row>
    <row r="44" spans="1:6" ht="15">
      <c r="A44" s="380" t="s">
        <v>472</v>
      </c>
      <c r="B44" s="368" t="s">
        <v>473</v>
      </c>
      <c r="C44" s="367" t="s">
        <v>41</v>
      </c>
      <c r="D44" s="381">
        <v>150</v>
      </c>
      <c r="E44" s="297"/>
      <c r="F44" s="247">
        <f t="shared" si="2"/>
        <v>0</v>
      </c>
    </row>
    <row r="45" spans="1:6" ht="15">
      <c r="A45" s="380" t="s">
        <v>474</v>
      </c>
      <c r="B45" s="368" t="s">
        <v>475</v>
      </c>
      <c r="C45" s="367" t="s">
        <v>41</v>
      </c>
      <c r="D45" s="381">
        <v>225</v>
      </c>
      <c r="E45" s="297"/>
      <c r="F45" s="247">
        <f t="shared" si="2"/>
        <v>0</v>
      </c>
    </row>
    <row r="46" spans="1:6" ht="15">
      <c r="A46" s="380" t="s">
        <v>476</v>
      </c>
      <c r="B46" s="368" t="s">
        <v>477</v>
      </c>
      <c r="C46" s="367" t="s">
        <v>41</v>
      </c>
      <c r="D46" s="381">
        <v>75</v>
      </c>
      <c r="E46" s="297"/>
      <c r="F46" s="247">
        <f t="shared" si="2"/>
        <v>0</v>
      </c>
    </row>
    <row r="47" spans="1:6" ht="15">
      <c r="A47" s="380" t="s">
        <v>478</v>
      </c>
      <c r="B47" s="368" t="s">
        <v>479</v>
      </c>
      <c r="C47" s="367" t="s">
        <v>41</v>
      </c>
      <c r="D47" s="381">
        <v>60</v>
      </c>
      <c r="E47" s="297"/>
      <c r="F47" s="247">
        <f t="shared" si="2"/>
        <v>0</v>
      </c>
    </row>
    <row r="48" spans="1:6" ht="15">
      <c r="A48" s="380" t="s">
        <v>480</v>
      </c>
      <c r="B48" s="368" t="s">
        <v>481</v>
      </c>
      <c r="C48" s="367" t="s">
        <v>41</v>
      </c>
      <c r="D48" s="367">
        <v>375</v>
      </c>
      <c r="E48" s="297"/>
      <c r="F48" s="247">
        <f t="shared" si="2"/>
        <v>0</v>
      </c>
    </row>
    <row r="49" spans="1:6" ht="15">
      <c r="A49" s="380" t="s">
        <v>482</v>
      </c>
      <c r="B49" s="368" t="s">
        <v>483</v>
      </c>
      <c r="C49" s="367" t="s">
        <v>41</v>
      </c>
      <c r="D49" s="367">
        <v>130</v>
      </c>
      <c r="E49" s="297"/>
      <c r="F49" s="247">
        <f t="shared" si="2"/>
        <v>0</v>
      </c>
    </row>
    <row r="50" spans="1:6" ht="15">
      <c r="A50" s="380" t="s">
        <v>484</v>
      </c>
      <c r="B50" s="368" t="s">
        <v>485</v>
      </c>
      <c r="C50" s="367" t="s">
        <v>41</v>
      </c>
      <c r="D50" s="367">
        <v>60</v>
      </c>
      <c r="E50" s="297"/>
      <c r="F50" s="247">
        <f t="shared" si="2"/>
        <v>0</v>
      </c>
    </row>
    <row r="51" spans="1:6" ht="45">
      <c r="A51" s="380" t="s">
        <v>486</v>
      </c>
      <c r="B51" s="368" t="s">
        <v>724</v>
      </c>
      <c r="C51" s="367" t="s">
        <v>487</v>
      </c>
      <c r="D51" s="367">
        <v>70</v>
      </c>
      <c r="E51" s="297"/>
      <c r="F51" s="247">
        <f>D51*E51</f>
        <v>0</v>
      </c>
    </row>
    <row r="52" spans="1:6" ht="15.6">
      <c r="A52" s="382" t="s">
        <v>488</v>
      </c>
      <c r="B52" s="383" t="s">
        <v>489</v>
      </c>
      <c r="C52" s="321"/>
      <c r="D52" s="321"/>
      <c r="E52" s="297"/>
      <c r="F52" s="247"/>
    </row>
    <row r="53" spans="1:6" ht="15">
      <c r="A53" s="380" t="s">
        <v>490</v>
      </c>
      <c r="B53" s="368" t="s">
        <v>491</v>
      </c>
      <c r="C53" s="367" t="s">
        <v>41</v>
      </c>
      <c r="D53" s="367">
        <v>145</v>
      </c>
      <c r="E53" s="297"/>
      <c r="F53" s="247">
        <f t="shared" si="2"/>
        <v>0</v>
      </c>
    </row>
    <row r="54" spans="1:6" ht="30">
      <c r="A54" s="380" t="s">
        <v>492</v>
      </c>
      <c r="B54" s="125" t="s">
        <v>493</v>
      </c>
      <c r="C54" s="126" t="s">
        <v>41</v>
      </c>
      <c r="D54" s="126">
        <v>80</v>
      </c>
      <c r="E54" s="297"/>
      <c r="F54" s="247">
        <f t="shared" si="2"/>
        <v>0</v>
      </c>
    </row>
    <row r="55" spans="1:6" ht="30.6" thickBot="1">
      <c r="A55" s="380" t="s">
        <v>494</v>
      </c>
      <c r="B55" s="125" t="s">
        <v>495</v>
      </c>
      <c r="C55" s="126" t="s">
        <v>41</v>
      </c>
      <c r="D55" s="126">
        <v>115</v>
      </c>
      <c r="E55" s="297"/>
      <c r="F55" s="247">
        <f t="shared" si="2"/>
        <v>0</v>
      </c>
    </row>
    <row r="56" spans="1:6" ht="16.2" thickBot="1">
      <c r="A56" s="31"/>
      <c r="B56" s="39" t="s">
        <v>717</v>
      </c>
      <c r="C56" s="20"/>
      <c r="D56" s="32"/>
      <c r="E56" s="81"/>
      <c r="F56" s="82">
        <f>SUM(F6:F55)</f>
        <v>0</v>
      </c>
    </row>
    <row r="57" spans="1:6" ht="16.2" thickBot="1">
      <c r="A57" s="33"/>
      <c r="B57" s="34" t="s">
        <v>42</v>
      </c>
      <c r="C57" s="25"/>
      <c r="D57" s="35"/>
      <c r="E57" s="83"/>
      <c r="F57" s="84">
        <f>F56*0.24</f>
        <v>0</v>
      </c>
    </row>
    <row r="58" spans="1:6" ht="16.2" thickBot="1">
      <c r="A58" s="33"/>
      <c r="B58" s="36" t="s">
        <v>718</v>
      </c>
      <c r="C58" s="20"/>
      <c r="D58" s="32"/>
      <c r="E58" s="81"/>
      <c r="F58" s="82">
        <f>F56+F57</f>
        <v>0</v>
      </c>
    </row>
  </sheetData>
  <pageMargins left="0.31496062992125984" right="0.11811023622047245" top="0.94488188976377963" bottom="1.1417322834645669" header="0.11811023622047245" footer="0.11811023622047245"/>
  <pageSetup paperSize="9" orientation="portrait" r:id="rId1"/>
  <headerFooter>
    <oddHeader>&amp;L&amp;"Arial,Regular"&amp;10RMK Paikuse administratiivhoone&amp;R&amp;"Arial,Regular"&amp;10&amp;D</oddHeader>
    <oddFooter>&amp;L&amp;"Arial,Regular"&amp;10Tiit OÜ, Aruküla, Vaarika 5, E-post: tiit.s.oy@gmail.com&amp;R&amp;"Arial,Regular"&amp;10Töö nr. A0324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O86"/>
  <sheetViews>
    <sheetView showGridLines="0" topLeftCell="A76" workbookViewId="0">
      <selection activeCell="F64" sqref="F64"/>
    </sheetView>
  </sheetViews>
  <sheetFormatPr defaultRowHeight="14.4"/>
  <cols>
    <col min="1" max="1" width="14" customWidth="1"/>
    <col min="2" max="2" width="39.88671875" customWidth="1"/>
    <col min="3" max="3" width="7.88671875" customWidth="1"/>
    <col min="4" max="4" width="8.5546875" customWidth="1"/>
    <col min="5" max="5" width="11.33203125" customWidth="1"/>
    <col min="6" max="6" width="15.88671875" customWidth="1"/>
    <col min="10" max="10" width="11.6640625" customWidth="1"/>
  </cols>
  <sheetData>
    <row r="3" spans="1:8" ht="15">
      <c r="A3" s="6"/>
      <c r="B3" s="6"/>
      <c r="C3" s="6"/>
      <c r="D3" s="6"/>
      <c r="E3" s="6"/>
      <c r="F3" s="9" t="s">
        <v>496</v>
      </c>
    </row>
    <row r="4" spans="1:8" ht="17.399999999999999">
      <c r="A4" s="151" t="s">
        <v>13</v>
      </c>
      <c r="B4" s="219"/>
      <c r="C4" s="219"/>
      <c r="D4" s="219"/>
      <c r="E4" s="219"/>
      <c r="F4" s="221"/>
    </row>
    <row r="5" spans="1:8" ht="15">
      <c r="A5" s="154" t="s">
        <v>2</v>
      </c>
      <c r="B5" s="155" t="s">
        <v>17</v>
      </c>
      <c r="C5" s="155" t="s">
        <v>18</v>
      </c>
      <c r="D5" s="155" t="s">
        <v>19</v>
      </c>
      <c r="E5" s="155" t="s">
        <v>20</v>
      </c>
      <c r="F5" s="155" t="s">
        <v>21</v>
      </c>
    </row>
    <row r="6" spans="1:8" ht="18">
      <c r="A6" s="234" t="s">
        <v>4</v>
      </c>
      <c r="B6" s="277" t="s">
        <v>13</v>
      </c>
      <c r="C6" s="346"/>
      <c r="D6" s="346"/>
      <c r="E6" s="347"/>
      <c r="F6" s="348"/>
    </row>
    <row r="7" spans="1:8" ht="18">
      <c r="A7" s="239">
        <v>16</v>
      </c>
      <c r="B7" s="384" t="s">
        <v>497</v>
      </c>
      <c r="C7" s="346"/>
      <c r="D7" s="346"/>
      <c r="E7" s="347"/>
      <c r="F7" s="348"/>
    </row>
    <row r="8" spans="1:8" ht="15.6">
      <c r="A8" s="273" t="s">
        <v>498</v>
      </c>
      <c r="B8" s="385" t="s">
        <v>499</v>
      </c>
      <c r="C8" s="211" t="s">
        <v>500</v>
      </c>
      <c r="D8" s="386">
        <v>150</v>
      </c>
      <c r="E8" s="387"/>
      <c r="F8" s="388">
        <f>D8*E8</f>
        <v>0</v>
      </c>
    </row>
    <row r="9" spans="1:8" ht="30">
      <c r="A9" s="273" t="s">
        <v>501</v>
      </c>
      <c r="B9" s="212" t="s">
        <v>502</v>
      </c>
      <c r="C9" s="211" t="s">
        <v>500</v>
      </c>
      <c r="D9" s="386">
        <v>2500</v>
      </c>
      <c r="E9" s="387"/>
      <c r="F9" s="388">
        <f t="shared" ref="F9:F72" si="0">D9*E9</f>
        <v>0</v>
      </c>
    </row>
    <row r="10" spans="1:8" ht="30">
      <c r="A10" s="273" t="s">
        <v>503</v>
      </c>
      <c r="B10" s="212" t="s">
        <v>504</v>
      </c>
      <c r="C10" s="211" t="s">
        <v>500</v>
      </c>
      <c r="D10" s="386">
        <v>1250</v>
      </c>
      <c r="E10" s="387"/>
      <c r="F10" s="388">
        <f t="shared" si="0"/>
        <v>0</v>
      </c>
    </row>
    <row r="11" spans="1:8" ht="15.6">
      <c r="A11" s="273" t="s">
        <v>505</v>
      </c>
      <c r="B11" s="385" t="s">
        <v>506</v>
      </c>
      <c r="C11" s="211" t="s">
        <v>507</v>
      </c>
      <c r="D11" s="386">
        <v>2200</v>
      </c>
      <c r="E11" s="387"/>
      <c r="F11" s="388">
        <f t="shared" si="0"/>
        <v>0</v>
      </c>
    </row>
    <row r="12" spans="1:8" ht="30">
      <c r="A12" s="273" t="s">
        <v>508</v>
      </c>
      <c r="B12" s="212" t="s">
        <v>509</v>
      </c>
      <c r="C12" s="211" t="s">
        <v>507</v>
      </c>
      <c r="D12" s="386">
        <v>2800</v>
      </c>
      <c r="E12" s="387"/>
      <c r="F12" s="388">
        <f t="shared" si="0"/>
        <v>0</v>
      </c>
    </row>
    <row r="13" spans="1:8" ht="45">
      <c r="A13" s="273" t="s">
        <v>510</v>
      </c>
      <c r="B13" s="95" t="s">
        <v>511</v>
      </c>
      <c r="C13" s="211" t="s">
        <v>507</v>
      </c>
      <c r="D13" s="101">
        <v>13</v>
      </c>
      <c r="E13" s="387"/>
      <c r="F13" s="388">
        <f t="shared" si="0"/>
        <v>0</v>
      </c>
    </row>
    <row r="14" spans="1:8" ht="15.6">
      <c r="A14" s="389" t="s">
        <v>512</v>
      </c>
      <c r="B14" s="390" t="s">
        <v>513</v>
      </c>
      <c r="C14" s="391"/>
      <c r="D14" s="392"/>
      <c r="E14" s="247"/>
      <c r="F14" s="388"/>
    </row>
    <row r="15" spans="1:8" ht="15.6">
      <c r="A15" s="393">
        <v>171</v>
      </c>
      <c r="B15" s="394" t="s">
        <v>514</v>
      </c>
      <c r="C15" s="211"/>
      <c r="D15" s="395"/>
      <c r="E15" s="396"/>
      <c r="F15" s="388"/>
    </row>
    <row r="16" spans="1:8" ht="30">
      <c r="A16" s="145" t="s">
        <v>515</v>
      </c>
      <c r="B16" s="132" t="s">
        <v>516</v>
      </c>
      <c r="C16" s="211" t="s">
        <v>23</v>
      </c>
      <c r="D16" s="131">
        <v>1</v>
      </c>
      <c r="E16" s="130"/>
      <c r="F16" s="388">
        <f t="shared" si="0"/>
        <v>0</v>
      </c>
      <c r="H16" s="71"/>
    </row>
    <row r="17" spans="1:8" ht="30">
      <c r="A17" s="145" t="s">
        <v>517</v>
      </c>
      <c r="B17" s="132" t="s">
        <v>518</v>
      </c>
      <c r="C17" s="211" t="s">
        <v>23</v>
      </c>
      <c r="D17" s="131">
        <v>1</v>
      </c>
      <c r="E17" s="130"/>
      <c r="F17" s="388">
        <f t="shared" si="0"/>
        <v>0</v>
      </c>
      <c r="H17" s="62"/>
    </row>
    <row r="18" spans="1:8" ht="15">
      <c r="A18" s="145" t="s">
        <v>519</v>
      </c>
      <c r="B18" s="127" t="s">
        <v>520</v>
      </c>
      <c r="C18" s="211" t="s">
        <v>114</v>
      </c>
      <c r="D18" s="128">
        <v>7</v>
      </c>
      <c r="E18" s="130"/>
      <c r="F18" s="388">
        <f t="shared" si="0"/>
        <v>0</v>
      </c>
    </row>
    <row r="19" spans="1:8" ht="15">
      <c r="A19" s="145" t="s">
        <v>521</v>
      </c>
      <c r="B19" s="127" t="s">
        <v>522</v>
      </c>
      <c r="C19" s="211" t="s">
        <v>114</v>
      </c>
      <c r="D19" s="128">
        <v>2</v>
      </c>
      <c r="E19" s="130"/>
      <c r="F19" s="388">
        <f t="shared" si="0"/>
        <v>0</v>
      </c>
    </row>
    <row r="20" spans="1:8" ht="15">
      <c r="A20" s="145" t="s">
        <v>523</v>
      </c>
      <c r="B20" s="127" t="s">
        <v>524</v>
      </c>
      <c r="C20" s="211" t="s">
        <v>114</v>
      </c>
      <c r="D20" s="128">
        <v>2</v>
      </c>
      <c r="E20" s="130"/>
      <c r="F20" s="388">
        <f t="shared" si="0"/>
        <v>0</v>
      </c>
    </row>
    <row r="21" spans="1:8" ht="15">
      <c r="A21" s="145" t="s">
        <v>525</v>
      </c>
      <c r="B21" s="127" t="s">
        <v>526</v>
      </c>
      <c r="C21" s="211" t="s">
        <v>114</v>
      </c>
      <c r="D21" s="128">
        <v>1</v>
      </c>
      <c r="E21" s="130"/>
      <c r="F21" s="388">
        <f t="shared" si="0"/>
        <v>0</v>
      </c>
    </row>
    <row r="22" spans="1:8" ht="15">
      <c r="A22" s="145" t="s">
        <v>527</v>
      </c>
      <c r="B22" s="127" t="s">
        <v>528</v>
      </c>
      <c r="C22" s="211" t="s">
        <v>114</v>
      </c>
      <c r="D22" s="128">
        <v>1</v>
      </c>
      <c r="E22" s="130"/>
      <c r="F22" s="388">
        <f t="shared" si="0"/>
        <v>0</v>
      </c>
    </row>
    <row r="23" spans="1:8" ht="15">
      <c r="A23" s="145" t="s">
        <v>529</v>
      </c>
      <c r="B23" s="127" t="s">
        <v>530</v>
      </c>
      <c r="C23" s="211" t="s">
        <v>114</v>
      </c>
      <c r="D23" s="128">
        <v>1</v>
      </c>
      <c r="E23" s="130"/>
      <c r="F23" s="388">
        <f t="shared" si="0"/>
        <v>0</v>
      </c>
    </row>
    <row r="24" spans="1:8" ht="15">
      <c r="A24" s="145" t="s">
        <v>531</v>
      </c>
      <c r="B24" s="127" t="s">
        <v>532</v>
      </c>
      <c r="C24" s="211" t="s">
        <v>114</v>
      </c>
      <c r="D24" s="128">
        <v>1</v>
      </c>
      <c r="E24" s="130"/>
      <c r="F24" s="388">
        <f t="shared" si="0"/>
        <v>0</v>
      </c>
    </row>
    <row r="25" spans="1:8" ht="15">
      <c r="A25" s="145" t="s">
        <v>533</v>
      </c>
      <c r="B25" s="127" t="s">
        <v>534</v>
      </c>
      <c r="C25" s="211" t="s">
        <v>114</v>
      </c>
      <c r="D25" s="128">
        <v>2</v>
      </c>
      <c r="E25" s="130"/>
      <c r="F25" s="388">
        <f t="shared" si="0"/>
        <v>0</v>
      </c>
    </row>
    <row r="26" spans="1:8" ht="15">
      <c r="A26" s="145" t="s">
        <v>535</v>
      </c>
      <c r="B26" s="127" t="s">
        <v>536</v>
      </c>
      <c r="C26" s="211" t="s">
        <v>114</v>
      </c>
      <c r="D26" s="128">
        <v>3</v>
      </c>
      <c r="E26" s="130"/>
      <c r="F26" s="388">
        <f t="shared" si="0"/>
        <v>0</v>
      </c>
    </row>
    <row r="27" spans="1:8" ht="15">
      <c r="A27" s="145" t="s">
        <v>537</v>
      </c>
      <c r="B27" s="127" t="s">
        <v>538</v>
      </c>
      <c r="C27" s="211" t="s">
        <v>114</v>
      </c>
      <c r="D27" s="128">
        <v>11</v>
      </c>
      <c r="E27" s="130"/>
      <c r="F27" s="388">
        <f t="shared" si="0"/>
        <v>0</v>
      </c>
    </row>
    <row r="28" spans="1:8" ht="15">
      <c r="A28" s="145" t="s">
        <v>539</v>
      </c>
      <c r="B28" s="129" t="s">
        <v>540</v>
      </c>
      <c r="C28" s="211" t="s">
        <v>114</v>
      </c>
      <c r="D28" s="128">
        <v>13</v>
      </c>
      <c r="E28" s="130"/>
      <c r="F28" s="388">
        <f t="shared" si="0"/>
        <v>0</v>
      </c>
    </row>
    <row r="29" spans="1:8" ht="15">
      <c r="A29" s="145" t="s">
        <v>541</v>
      </c>
      <c r="B29" s="129" t="s">
        <v>542</v>
      </c>
      <c r="C29" s="211" t="s">
        <v>114</v>
      </c>
      <c r="D29" s="128">
        <v>5</v>
      </c>
      <c r="E29" s="130"/>
      <c r="F29" s="388">
        <f t="shared" si="0"/>
        <v>0</v>
      </c>
    </row>
    <row r="30" spans="1:8" ht="15">
      <c r="A30" s="145" t="s">
        <v>543</v>
      </c>
      <c r="B30" s="129" t="s">
        <v>544</v>
      </c>
      <c r="C30" s="211" t="s">
        <v>114</v>
      </c>
      <c r="D30" s="128">
        <v>3</v>
      </c>
      <c r="E30" s="130"/>
      <c r="F30" s="388">
        <f t="shared" si="0"/>
        <v>0</v>
      </c>
    </row>
    <row r="31" spans="1:8" ht="15">
      <c r="A31" s="145" t="s">
        <v>545</v>
      </c>
      <c r="B31" s="129" t="s">
        <v>546</v>
      </c>
      <c r="C31" s="211" t="s">
        <v>114</v>
      </c>
      <c r="D31" s="128">
        <v>6</v>
      </c>
      <c r="E31" s="130"/>
      <c r="F31" s="388">
        <f t="shared" si="0"/>
        <v>0</v>
      </c>
    </row>
    <row r="32" spans="1:8" ht="15">
      <c r="A32" s="145" t="s">
        <v>547</v>
      </c>
      <c r="B32" s="129" t="s">
        <v>548</v>
      </c>
      <c r="C32" s="211" t="s">
        <v>114</v>
      </c>
      <c r="D32" s="128">
        <v>7</v>
      </c>
      <c r="E32" s="130"/>
      <c r="F32" s="388">
        <f t="shared" si="0"/>
        <v>0</v>
      </c>
    </row>
    <row r="33" spans="1:6" ht="15">
      <c r="A33" s="145" t="s">
        <v>549</v>
      </c>
      <c r="B33" s="129" t="s">
        <v>550</v>
      </c>
      <c r="C33" s="211" t="s">
        <v>114</v>
      </c>
      <c r="D33" s="128">
        <v>4</v>
      </c>
      <c r="E33" s="130"/>
      <c r="F33" s="388">
        <f t="shared" si="0"/>
        <v>0</v>
      </c>
    </row>
    <row r="34" spans="1:6" ht="15">
      <c r="A34" s="145" t="s">
        <v>551</v>
      </c>
      <c r="B34" s="129" t="s">
        <v>552</v>
      </c>
      <c r="C34" s="211" t="s">
        <v>114</v>
      </c>
      <c r="D34" s="128">
        <v>3</v>
      </c>
      <c r="E34" s="130"/>
      <c r="F34" s="388">
        <f t="shared" si="0"/>
        <v>0</v>
      </c>
    </row>
    <row r="35" spans="1:6" ht="15">
      <c r="A35" s="145" t="s">
        <v>553</v>
      </c>
      <c r="B35" s="129" t="s">
        <v>554</v>
      </c>
      <c r="C35" s="211" t="s">
        <v>114</v>
      </c>
      <c r="D35" s="128">
        <v>29</v>
      </c>
      <c r="E35" s="130"/>
      <c r="F35" s="388">
        <f t="shared" si="0"/>
        <v>0</v>
      </c>
    </row>
    <row r="36" spans="1:6" ht="15">
      <c r="A36" s="145" t="s">
        <v>555</v>
      </c>
      <c r="B36" s="129" t="s">
        <v>556</v>
      </c>
      <c r="C36" s="211" t="s">
        <v>114</v>
      </c>
      <c r="D36" s="128">
        <v>16</v>
      </c>
      <c r="E36" s="130"/>
      <c r="F36" s="388">
        <f t="shared" si="0"/>
        <v>0</v>
      </c>
    </row>
    <row r="37" spans="1:6" ht="15">
      <c r="A37" s="145" t="s">
        <v>557</v>
      </c>
      <c r="B37" s="129" t="s">
        <v>558</v>
      </c>
      <c r="C37" s="211" t="s">
        <v>114</v>
      </c>
      <c r="D37" s="128">
        <v>129</v>
      </c>
      <c r="E37" s="130"/>
      <c r="F37" s="388">
        <f t="shared" si="0"/>
        <v>0</v>
      </c>
    </row>
    <row r="38" spans="1:6" ht="15">
      <c r="A38" s="145" t="s">
        <v>559</v>
      </c>
      <c r="B38" s="129" t="s">
        <v>560</v>
      </c>
      <c r="C38" s="211" t="s">
        <v>114</v>
      </c>
      <c r="D38" s="128">
        <v>16</v>
      </c>
      <c r="E38" s="130"/>
      <c r="F38" s="388">
        <f t="shared" si="0"/>
        <v>0</v>
      </c>
    </row>
    <row r="39" spans="1:6" ht="15">
      <c r="A39" s="145" t="s">
        <v>561</v>
      </c>
      <c r="B39" s="129" t="s">
        <v>562</v>
      </c>
      <c r="C39" s="211" t="s">
        <v>114</v>
      </c>
      <c r="D39" s="128">
        <v>37</v>
      </c>
      <c r="E39" s="130"/>
      <c r="F39" s="388">
        <f t="shared" si="0"/>
        <v>0</v>
      </c>
    </row>
    <row r="40" spans="1:6" ht="15">
      <c r="A40" s="145" t="s">
        <v>563</v>
      </c>
      <c r="B40" s="129" t="s">
        <v>564</v>
      </c>
      <c r="C40" s="211" t="s">
        <v>114</v>
      </c>
      <c r="D40" s="128">
        <v>3</v>
      </c>
      <c r="E40" s="130"/>
      <c r="F40" s="388">
        <f t="shared" si="0"/>
        <v>0</v>
      </c>
    </row>
    <row r="41" spans="1:6" ht="15">
      <c r="A41" s="145" t="s">
        <v>565</v>
      </c>
      <c r="B41" s="129" t="s">
        <v>566</v>
      </c>
      <c r="C41" s="211" t="s">
        <v>114</v>
      </c>
      <c r="D41" s="128">
        <v>4</v>
      </c>
      <c r="E41" s="130"/>
      <c r="F41" s="388">
        <f t="shared" si="0"/>
        <v>0</v>
      </c>
    </row>
    <row r="42" spans="1:6" ht="15">
      <c r="A42" s="145" t="s">
        <v>567</v>
      </c>
      <c r="B42" s="129" t="s">
        <v>568</v>
      </c>
      <c r="C42" s="211" t="s">
        <v>114</v>
      </c>
      <c r="D42" s="128">
        <v>13</v>
      </c>
      <c r="E42" s="130"/>
      <c r="F42" s="388">
        <f t="shared" si="0"/>
        <v>0</v>
      </c>
    </row>
    <row r="43" spans="1:6" ht="15">
      <c r="A43" s="145" t="s">
        <v>569</v>
      </c>
      <c r="B43" s="129" t="s">
        <v>570</v>
      </c>
      <c r="C43" s="211" t="s">
        <v>114</v>
      </c>
      <c r="D43" s="128">
        <v>69</v>
      </c>
      <c r="E43" s="130"/>
      <c r="F43" s="388">
        <f t="shared" si="0"/>
        <v>0</v>
      </c>
    </row>
    <row r="44" spans="1:6" ht="15">
      <c r="A44" s="145" t="s">
        <v>571</v>
      </c>
      <c r="B44" s="129" t="s">
        <v>572</v>
      </c>
      <c r="C44" s="211" t="s">
        <v>114</v>
      </c>
      <c r="D44" s="128">
        <v>20</v>
      </c>
      <c r="E44" s="130"/>
      <c r="F44" s="388">
        <f t="shared" si="0"/>
        <v>0</v>
      </c>
    </row>
    <row r="45" spans="1:6" ht="15">
      <c r="A45" s="145" t="s">
        <v>573</v>
      </c>
      <c r="B45" s="129" t="s">
        <v>574</v>
      </c>
      <c r="C45" s="211" t="s">
        <v>114</v>
      </c>
      <c r="D45" s="128">
        <v>90</v>
      </c>
      <c r="E45" s="130"/>
      <c r="F45" s="388">
        <f t="shared" si="0"/>
        <v>0</v>
      </c>
    </row>
    <row r="46" spans="1:6" ht="15">
      <c r="A46" s="145" t="s">
        <v>575</v>
      </c>
      <c r="B46" s="129" t="s">
        <v>576</v>
      </c>
      <c r="C46" s="211" t="s">
        <v>114</v>
      </c>
      <c r="D46" s="128">
        <v>26</v>
      </c>
      <c r="E46" s="130"/>
      <c r="F46" s="388">
        <f t="shared" si="0"/>
        <v>0</v>
      </c>
    </row>
    <row r="47" spans="1:6" ht="15">
      <c r="A47" s="145" t="s">
        <v>577</v>
      </c>
      <c r="B47" s="129" t="s">
        <v>578</v>
      </c>
      <c r="C47" s="211" t="s">
        <v>114</v>
      </c>
      <c r="D47" s="128">
        <v>38</v>
      </c>
      <c r="E47" s="130"/>
      <c r="F47" s="388">
        <f t="shared" si="0"/>
        <v>0</v>
      </c>
    </row>
    <row r="48" spans="1:6" ht="15">
      <c r="A48" s="145" t="s">
        <v>579</v>
      </c>
      <c r="B48" s="129" t="s">
        <v>580</v>
      </c>
      <c r="C48" s="211" t="s">
        <v>114</v>
      </c>
      <c r="D48" s="128">
        <v>21</v>
      </c>
      <c r="E48" s="130"/>
      <c r="F48" s="388">
        <f t="shared" si="0"/>
        <v>0</v>
      </c>
    </row>
    <row r="49" spans="1:10" ht="15">
      <c r="A49" s="145" t="s">
        <v>581</v>
      </c>
      <c r="B49" s="129" t="s">
        <v>582</v>
      </c>
      <c r="C49" s="211" t="s">
        <v>114</v>
      </c>
      <c r="D49" s="128">
        <v>83</v>
      </c>
      <c r="E49" s="130"/>
      <c r="F49" s="388">
        <f t="shared" si="0"/>
        <v>0</v>
      </c>
    </row>
    <row r="50" spans="1:10" ht="15">
      <c r="A50" s="145" t="s">
        <v>583</v>
      </c>
      <c r="B50" s="129" t="s">
        <v>584</v>
      </c>
      <c r="C50" s="211" t="s">
        <v>114</v>
      </c>
      <c r="D50" s="131">
        <v>60</v>
      </c>
      <c r="E50" s="130"/>
      <c r="F50" s="388">
        <f t="shared" si="0"/>
        <v>0</v>
      </c>
    </row>
    <row r="51" spans="1:10" ht="15">
      <c r="A51" s="145" t="s">
        <v>585</v>
      </c>
      <c r="B51" s="69" t="s">
        <v>586</v>
      </c>
      <c r="C51" s="211" t="s">
        <v>36</v>
      </c>
      <c r="D51" s="131">
        <v>499</v>
      </c>
      <c r="E51" s="130"/>
      <c r="F51" s="388">
        <f t="shared" si="0"/>
        <v>0</v>
      </c>
      <c r="H51" s="70"/>
    </row>
    <row r="52" spans="1:10" ht="15">
      <c r="A52" s="145" t="s">
        <v>587</v>
      </c>
      <c r="B52" s="129" t="s">
        <v>588</v>
      </c>
      <c r="C52" s="211" t="s">
        <v>36</v>
      </c>
      <c r="D52" s="128">
        <f>910+465</f>
        <v>1375</v>
      </c>
      <c r="E52" s="130"/>
      <c r="F52" s="388">
        <f t="shared" si="0"/>
        <v>0</v>
      </c>
    </row>
    <row r="53" spans="1:10" ht="15">
      <c r="A53" s="145" t="s">
        <v>589</v>
      </c>
      <c r="B53" s="132" t="s">
        <v>590</v>
      </c>
      <c r="C53" s="211" t="s">
        <v>36</v>
      </c>
      <c r="D53" s="131">
        <v>2813</v>
      </c>
      <c r="E53" s="130"/>
      <c r="F53" s="388">
        <f t="shared" si="0"/>
        <v>0</v>
      </c>
    </row>
    <row r="54" spans="1:10" ht="15">
      <c r="A54" s="145" t="s">
        <v>591</v>
      </c>
      <c r="B54" s="133" t="s">
        <v>592</v>
      </c>
      <c r="C54" s="211" t="s">
        <v>25</v>
      </c>
      <c r="D54" s="134">
        <f>499*0.06</f>
        <v>29.939999999999998</v>
      </c>
      <c r="E54" s="130"/>
      <c r="F54" s="388">
        <f t="shared" si="0"/>
        <v>0</v>
      </c>
      <c r="J54" s="70"/>
    </row>
    <row r="55" spans="1:10" ht="15">
      <c r="A55" s="145" t="s">
        <v>593</v>
      </c>
      <c r="B55" s="133" t="s">
        <v>594</v>
      </c>
      <c r="C55" s="211" t="s">
        <v>36</v>
      </c>
      <c r="D55" s="134">
        <v>12.4</v>
      </c>
      <c r="E55" s="130"/>
      <c r="F55" s="388">
        <f t="shared" si="0"/>
        <v>0</v>
      </c>
      <c r="J55" s="70"/>
    </row>
    <row r="56" spans="1:10" ht="15">
      <c r="A56" s="145" t="s">
        <v>595</v>
      </c>
      <c r="B56" s="135" t="s">
        <v>596</v>
      </c>
      <c r="C56" s="136" t="s">
        <v>41</v>
      </c>
      <c r="D56" s="136">
        <v>352</v>
      </c>
      <c r="E56" s="137"/>
      <c r="F56" s="388">
        <f t="shared" si="0"/>
        <v>0</v>
      </c>
      <c r="J56" s="70"/>
    </row>
    <row r="57" spans="1:10" ht="15.6">
      <c r="A57" s="138" t="s">
        <v>597</v>
      </c>
      <c r="B57" s="139" t="s">
        <v>598</v>
      </c>
      <c r="C57" s="140"/>
      <c r="D57" s="140"/>
      <c r="E57" s="130"/>
      <c r="F57" s="388"/>
    </row>
    <row r="58" spans="1:10" ht="15">
      <c r="A58" s="141" t="s">
        <v>599</v>
      </c>
      <c r="B58" s="385" t="s">
        <v>600</v>
      </c>
      <c r="C58" s="211" t="s">
        <v>36</v>
      </c>
      <c r="D58" s="142">
        <v>1460</v>
      </c>
      <c r="E58" s="130"/>
      <c r="F58" s="388">
        <f t="shared" si="0"/>
        <v>0</v>
      </c>
    </row>
    <row r="59" spans="1:10" ht="15">
      <c r="A59" s="141" t="s">
        <v>601</v>
      </c>
      <c r="B59" s="385" t="s">
        <v>602</v>
      </c>
      <c r="C59" s="211" t="s">
        <v>36</v>
      </c>
      <c r="D59" s="142">
        <v>620</v>
      </c>
      <c r="E59" s="130"/>
      <c r="F59" s="388">
        <f t="shared" si="0"/>
        <v>0</v>
      </c>
    </row>
    <row r="60" spans="1:10" ht="15.6">
      <c r="A60" s="138" t="s">
        <v>603</v>
      </c>
      <c r="B60" s="143" t="s">
        <v>604</v>
      </c>
      <c r="C60" s="211" t="s">
        <v>36</v>
      </c>
      <c r="D60" s="142"/>
      <c r="E60" s="130"/>
      <c r="F60" s="388"/>
    </row>
    <row r="61" spans="1:10" ht="15">
      <c r="A61" s="141" t="s">
        <v>605</v>
      </c>
      <c r="B61" s="385" t="s">
        <v>606</v>
      </c>
      <c r="C61" s="211" t="s">
        <v>36</v>
      </c>
      <c r="D61" s="142">
        <v>1335</v>
      </c>
      <c r="E61" s="130"/>
      <c r="F61" s="388">
        <f t="shared" si="0"/>
        <v>0</v>
      </c>
    </row>
    <row r="62" spans="1:10" ht="15">
      <c r="A62" s="141" t="s">
        <v>607</v>
      </c>
      <c r="B62" s="385" t="s">
        <v>608</v>
      </c>
      <c r="C62" s="211" t="s">
        <v>36</v>
      </c>
      <c r="D62" s="142">
        <v>61</v>
      </c>
      <c r="E62" s="130"/>
      <c r="F62" s="388">
        <f t="shared" si="0"/>
        <v>0</v>
      </c>
    </row>
    <row r="63" spans="1:10" ht="15.6">
      <c r="A63" s="138" t="s">
        <v>609</v>
      </c>
      <c r="B63" s="143" t="s">
        <v>610</v>
      </c>
      <c r="C63" s="211"/>
      <c r="D63" s="142"/>
      <c r="E63" s="130"/>
      <c r="F63" s="388"/>
    </row>
    <row r="64" spans="1:10" ht="15">
      <c r="A64" s="141" t="s">
        <v>611</v>
      </c>
      <c r="B64" s="385" t="s">
        <v>612</v>
      </c>
      <c r="C64" s="211" t="s">
        <v>36</v>
      </c>
      <c r="D64" s="142">
        <v>486</v>
      </c>
      <c r="E64" s="130"/>
      <c r="F64" s="388">
        <f t="shared" si="0"/>
        <v>0</v>
      </c>
    </row>
    <row r="65" spans="1:15" ht="15.6">
      <c r="A65" s="138" t="s">
        <v>613</v>
      </c>
      <c r="B65" s="143" t="s">
        <v>614</v>
      </c>
      <c r="C65" s="211"/>
      <c r="D65" s="142"/>
      <c r="E65" s="130"/>
      <c r="F65" s="388"/>
    </row>
    <row r="66" spans="1:15" ht="15">
      <c r="A66" s="141" t="s">
        <v>615</v>
      </c>
      <c r="B66" s="385" t="s">
        <v>616</v>
      </c>
      <c r="C66" s="211" t="s">
        <v>617</v>
      </c>
      <c r="D66" s="142">
        <v>39</v>
      </c>
      <c r="E66" s="130"/>
      <c r="F66" s="388">
        <f t="shared" si="0"/>
        <v>0</v>
      </c>
    </row>
    <row r="67" spans="1:15" ht="15.6">
      <c r="A67" s="138" t="s">
        <v>618</v>
      </c>
      <c r="B67" s="94" t="s">
        <v>619</v>
      </c>
      <c r="C67" s="211"/>
      <c r="D67" s="102"/>
      <c r="E67" s="130"/>
      <c r="F67" s="388"/>
    </row>
    <row r="68" spans="1:15" ht="30">
      <c r="A68" s="141" t="s">
        <v>620</v>
      </c>
      <c r="B68" s="91" t="s">
        <v>621</v>
      </c>
      <c r="C68" s="211" t="s">
        <v>36</v>
      </c>
      <c r="D68" s="103">
        <v>20</v>
      </c>
      <c r="E68" s="130"/>
      <c r="F68" s="388">
        <f t="shared" si="0"/>
        <v>0</v>
      </c>
    </row>
    <row r="69" spans="1:15" ht="30">
      <c r="A69" s="141" t="s">
        <v>622</v>
      </c>
      <c r="B69" s="91" t="s">
        <v>623</v>
      </c>
      <c r="C69" s="211" t="s">
        <v>36</v>
      </c>
      <c r="D69" s="103">
        <v>18</v>
      </c>
      <c r="E69" s="130"/>
      <c r="F69" s="388">
        <f t="shared" si="0"/>
        <v>0</v>
      </c>
    </row>
    <row r="70" spans="1:15" ht="15.6">
      <c r="A70" s="144" t="s">
        <v>624</v>
      </c>
      <c r="B70" s="394" t="s">
        <v>625</v>
      </c>
      <c r="C70" s="211"/>
      <c r="D70" s="131"/>
      <c r="E70" s="130"/>
      <c r="F70" s="388"/>
      <c r="J70" s="29"/>
      <c r="K70" s="29"/>
      <c r="L70" s="29"/>
      <c r="M70" s="29"/>
      <c r="N70" s="29"/>
      <c r="O70" s="29"/>
    </row>
    <row r="71" spans="1:15" ht="45">
      <c r="A71" s="145" t="s">
        <v>626</v>
      </c>
      <c r="B71" s="146" t="s">
        <v>627</v>
      </c>
      <c r="C71" s="211" t="s">
        <v>114</v>
      </c>
      <c r="D71" s="131">
        <v>1</v>
      </c>
      <c r="E71" s="130"/>
      <c r="F71" s="388">
        <f t="shared" si="0"/>
        <v>0</v>
      </c>
      <c r="J71" s="29"/>
      <c r="K71" s="29"/>
      <c r="L71" s="29"/>
      <c r="M71" s="29"/>
      <c r="N71" s="29"/>
      <c r="O71" s="29"/>
    </row>
    <row r="72" spans="1:15" ht="45">
      <c r="A72" s="145" t="s">
        <v>628</v>
      </c>
      <c r="B72" s="146" t="s">
        <v>629</v>
      </c>
      <c r="C72" s="211" t="s">
        <v>114</v>
      </c>
      <c r="D72" s="131">
        <v>1</v>
      </c>
      <c r="E72" s="130"/>
      <c r="F72" s="388">
        <f t="shared" si="0"/>
        <v>0</v>
      </c>
      <c r="J72" s="29"/>
      <c r="K72" s="29"/>
      <c r="L72" s="29"/>
      <c r="M72" s="29"/>
      <c r="N72" s="29"/>
      <c r="O72" s="29"/>
    </row>
    <row r="73" spans="1:15" ht="45">
      <c r="A73" s="145" t="s">
        <v>630</v>
      </c>
      <c r="B73" s="132" t="s">
        <v>631</v>
      </c>
      <c r="C73" s="140" t="s">
        <v>114</v>
      </c>
      <c r="D73" s="147">
        <v>2</v>
      </c>
      <c r="E73" s="130"/>
      <c r="F73" s="388">
        <f t="shared" ref="F73:F83" si="1">D73*E73</f>
        <v>0</v>
      </c>
    </row>
    <row r="74" spans="1:15" ht="15">
      <c r="A74" s="145" t="s">
        <v>632</v>
      </c>
      <c r="B74" s="148" t="s">
        <v>633</v>
      </c>
      <c r="C74" s="211" t="s">
        <v>114</v>
      </c>
      <c r="D74" s="131">
        <v>2</v>
      </c>
      <c r="E74" s="130"/>
      <c r="F74" s="388">
        <f t="shared" si="1"/>
        <v>0</v>
      </c>
    </row>
    <row r="75" spans="1:15" ht="15">
      <c r="A75" s="145" t="s">
        <v>634</v>
      </c>
      <c r="B75" s="148" t="s">
        <v>635</v>
      </c>
      <c r="C75" s="211" t="s">
        <v>114</v>
      </c>
      <c r="D75" s="131">
        <v>5</v>
      </c>
      <c r="E75" s="130"/>
      <c r="F75" s="388">
        <f t="shared" si="1"/>
        <v>0</v>
      </c>
    </row>
    <row r="76" spans="1:15" ht="30">
      <c r="A76" s="145" t="s">
        <v>636</v>
      </c>
      <c r="B76" s="132" t="s">
        <v>637</v>
      </c>
      <c r="C76" s="211" t="s">
        <v>114</v>
      </c>
      <c r="D76" s="131">
        <v>2</v>
      </c>
      <c r="E76" s="130"/>
      <c r="F76" s="388">
        <f t="shared" si="1"/>
        <v>0</v>
      </c>
    </row>
    <row r="77" spans="1:15" ht="15">
      <c r="A77" s="145" t="s">
        <v>638</v>
      </c>
      <c r="B77" s="132" t="s">
        <v>639</v>
      </c>
      <c r="C77" s="211" t="s">
        <v>114</v>
      </c>
      <c r="D77" s="131">
        <v>6</v>
      </c>
      <c r="E77" s="130"/>
      <c r="F77" s="388">
        <f t="shared" si="1"/>
        <v>0</v>
      </c>
    </row>
    <row r="78" spans="1:15" ht="15.6">
      <c r="A78" s="145" t="s">
        <v>640</v>
      </c>
      <c r="B78" s="149" t="s">
        <v>641</v>
      </c>
      <c r="C78" s="211" t="s">
        <v>114</v>
      </c>
      <c r="D78" s="131">
        <v>3</v>
      </c>
      <c r="E78" s="130"/>
      <c r="F78" s="388">
        <f t="shared" si="1"/>
        <v>0</v>
      </c>
    </row>
    <row r="79" spans="1:15" ht="30.6">
      <c r="A79" s="145" t="s">
        <v>642</v>
      </c>
      <c r="B79" s="150" t="s">
        <v>643</v>
      </c>
      <c r="C79" s="211" t="s">
        <v>114</v>
      </c>
      <c r="D79" s="131">
        <v>2</v>
      </c>
      <c r="E79" s="130"/>
      <c r="F79" s="388">
        <f t="shared" si="1"/>
        <v>0</v>
      </c>
      <c r="H79" s="71"/>
    </row>
    <row r="80" spans="1:15" ht="30">
      <c r="A80" s="145" t="s">
        <v>644</v>
      </c>
      <c r="B80" s="385" t="s">
        <v>645</v>
      </c>
      <c r="C80" s="93" t="s">
        <v>53</v>
      </c>
      <c r="D80" s="140">
        <v>2</v>
      </c>
      <c r="E80" s="130"/>
      <c r="F80" s="388">
        <f t="shared" si="1"/>
        <v>0</v>
      </c>
    </row>
    <row r="81" spans="1:6" ht="15">
      <c r="A81" s="145" t="s">
        <v>646</v>
      </c>
      <c r="B81" s="385" t="s">
        <v>647</v>
      </c>
      <c r="C81" s="93" t="s">
        <v>53</v>
      </c>
      <c r="D81" s="140">
        <v>1</v>
      </c>
      <c r="E81" s="130"/>
      <c r="F81" s="388">
        <f t="shared" si="1"/>
        <v>0</v>
      </c>
    </row>
    <row r="82" spans="1:6" ht="15.6">
      <c r="A82" s="145" t="s">
        <v>648</v>
      </c>
      <c r="B82" s="385" t="s">
        <v>649</v>
      </c>
      <c r="C82" s="211" t="s">
        <v>650</v>
      </c>
      <c r="D82" s="386">
        <v>4</v>
      </c>
      <c r="E82" s="130"/>
      <c r="F82" s="388">
        <f t="shared" si="1"/>
        <v>0</v>
      </c>
    </row>
    <row r="83" spans="1:6" ht="30.6" thickBot="1">
      <c r="A83" s="145" t="s">
        <v>651</v>
      </c>
      <c r="B83" s="92" t="s">
        <v>652</v>
      </c>
      <c r="C83" s="93" t="s">
        <v>53</v>
      </c>
      <c r="D83" s="104">
        <v>1</v>
      </c>
      <c r="E83" s="100"/>
      <c r="F83" s="388">
        <f t="shared" si="1"/>
        <v>0</v>
      </c>
    </row>
    <row r="84" spans="1:6" ht="16.2" thickBot="1">
      <c r="A84" s="145"/>
      <c r="B84" s="39" t="s">
        <v>719</v>
      </c>
      <c r="C84" s="44"/>
      <c r="D84" s="38"/>
      <c r="E84" s="81"/>
      <c r="F84" s="82">
        <f>SUM(F6:F83)</f>
        <v>0</v>
      </c>
    </row>
    <row r="85" spans="1:6" ht="16.2" thickBot="1">
      <c r="A85" s="33"/>
      <c r="B85" s="34" t="s">
        <v>42</v>
      </c>
      <c r="C85" s="25"/>
      <c r="D85" s="35"/>
      <c r="E85" s="83"/>
      <c r="F85" s="84">
        <f>F84*0.24</f>
        <v>0</v>
      </c>
    </row>
    <row r="86" spans="1:6" ht="16.2" thickBot="1">
      <c r="A86" s="33"/>
      <c r="B86" s="36" t="s">
        <v>720</v>
      </c>
      <c r="C86" s="20"/>
      <c r="D86" s="32"/>
      <c r="E86" s="81"/>
      <c r="F86" s="82">
        <f>F84+F85</f>
        <v>0</v>
      </c>
    </row>
  </sheetData>
  <pageMargins left="0.31496062992125984" right="0.11811023622047245" top="0.74803149606299213" bottom="0.74803149606299213" header="0.11811023622047245" footer="0.11811023622047245"/>
  <pageSetup paperSize="9" orientation="portrait" r:id="rId1"/>
  <headerFooter>
    <oddHeader>&amp;L&amp;"Arial,Regular"&amp;10RMK Paikuse administratiivhoone&amp;R&amp;"Arial,Regular"&amp;10&amp;D</oddHeader>
    <oddFooter>&amp;L&amp;"Arial,Regular"&amp;10Tiit OÜ, Aruküla, Vaarika 5, E-post: tiit.s.oy@gmail.com&amp;R&amp;"Arial,Regular"&amp;10Töö nr. A0324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EBB25-FF2F-40D7-9497-67904D1FA79C}">
  <dimension ref="A3:F52"/>
  <sheetViews>
    <sheetView topLeftCell="A15" workbookViewId="0">
      <selection activeCell="B50" sqref="B50"/>
    </sheetView>
  </sheetViews>
  <sheetFormatPr defaultRowHeight="14.4"/>
  <cols>
    <col min="1" max="1" width="13.88671875" bestFit="1" customWidth="1"/>
    <col min="2" max="2" width="72.88671875" customWidth="1"/>
    <col min="3" max="3" width="11.33203125" bestFit="1" customWidth="1"/>
    <col min="5" max="5" width="14.88671875" customWidth="1"/>
    <col min="6" max="6" width="12.6640625" customWidth="1"/>
  </cols>
  <sheetData>
    <row r="3" spans="1:6">
      <c r="A3" s="75"/>
      <c r="B3" s="75"/>
      <c r="C3" s="75"/>
      <c r="D3" s="75"/>
      <c r="E3" s="75"/>
      <c r="F3" s="75" t="s">
        <v>653</v>
      </c>
    </row>
    <row r="4" spans="1:6" ht="17.399999999999999">
      <c r="A4" s="151" t="s">
        <v>14</v>
      </c>
      <c r="B4" s="152"/>
      <c r="C4" s="152"/>
      <c r="D4" s="152"/>
      <c r="E4" s="152"/>
      <c r="F4" s="153"/>
    </row>
    <row r="5" spans="1:6" ht="15">
      <c r="A5" s="154" t="s">
        <v>2</v>
      </c>
      <c r="B5" s="155" t="s">
        <v>17</v>
      </c>
      <c r="C5" s="155" t="s">
        <v>18</v>
      </c>
      <c r="D5" s="155" t="s">
        <v>19</v>
      </c>
      <c r="E5" s="155" t="s">
        <v>20</v>
      </c>
      <c r="F5" s="155" t="s">
        <v>21</v>
      </c>
    </row>
    <row r="6" spans="1:6" ht="17.399999999999999">
      <c r="A6" s="156">
        <v>8</v>
      </c>
      <c r="B6" s="157" t="s">
        <v>654</v>
      </c>
      <c r="C6" s="158"/>
      <c r="D6" s="156"/>
      <c r="E6" s="159"/>
      <c r="F6" s="159"/>
    </row>
    <row r="7" spans="1:6" ht="15.6">
      <c r="A7" s="160">
        <v>81</v>
      </c>
      <c r="B7" s="161" t="s">
        <v>655</v>
      </c>
      <c r="C7" s="162"/>
      <c r="D7" s="163"/>
      <c r="E7" s="164"/>
      <c r="F7" s="164"/>
    </row>
    <row r="8" spans="1:6" ht="15.6">
      <c r="A8" s="165" t="s">
        <v>656</v>
      </c>
      <c r="B8" s="166" t="s">
        <v>657</v>
      </c>
      <c r="C8" s="167"/>
      <c r="D8" s="168" t="s">
        <v>658</v>
      </c>
      <c r="E8" s="169"/>
      <c r="F8" s="170">
        <f>C8*E8</f>
        <v>0</v>
      </c>
    </row>
    <row r="9" spans="1:6" ht="15.6">
      <c r="A9" s="165" t="s">
        <v>659</v>
      </c>
      <c r="B9" s="166" t="s">
        <v>660</v>
      </c>
      <c r="C9" s="167"/>
      <c r="D9" s="168" t="s">
        <v>658</v>
      </c>
      <c r="E9" s="169"/>
      <c r="F9" s="170">
        <f>C9*E9</f>
        <v>0</v>
      </c>
    </row>
    <row r="10" spans="1:6" ht="15.6">
      <c r="A10" s="165" t="s">
        <v>661</v>
      </c>
      <c r="B10" s="166" t="s">
        <v>662</v>
      </c>
      <c r="C10" s="167"/>
      <c r="D10" s="168" t="s">
        <v>663</v>
      </c>
      <c r="E10" s="169"/>
      <c r="F10" s="170">
        <f>C10*E10</f>
        <v>0</v>
      </c>
    </row>
    <row r="11" spans="1:6" ht="15.6">
      <c r="A11" s="165" t="s">
        <v>664</v>
      </c>
      <c r="B11" s="166" t="s">
        <v>665</v>
      </c>
      <c r="C11" s="167"/>
      <c r="D11" s="168" t="s">
        <v>666</v>
      </c>
      <c r="E11" s="169"/>
      <c r="F11" s="170">
        <f>C11*E11</f>
        <v>0</v>
      </c>
    </row>
    <row r="12" spans="1:6" ht="15.6">
      <c r="A12" s="165" t="s">
        <v>667</v>
      </c>
      <c r="B12" s="166" t="s">
        <v>668</v>
      </c>
      <c r="C12" s="167"/>
      <c r="D12" s="168" t="s">
        <v>666</v>
      </c>
      <c r="E12" s="169"/>
      <c r="F12" s="170">
        <f>C12*E12</f>
        <v>0</v>
      </c>
    </row>
    <row r="13" spans="1:6" ht="15.6">
      <c r="A13" s="163">
        <v>82</v>
      </c>
      <c r="B13" s="161" t="s">
        <v>669</v>
      </c>
      <c r="C13" s="162"/>
      <c r="D13" s="163"/>
      <c r="E13" s="164"/>
      <c r="F13" s="170"/>
    </row>
    <row r="14" spans="1:6" ht="15.6">
      <c r="A14" s="165" t="s">
        <v>670</v>
      </c>
      <c r="B14" s="166" t="s">
        <v>671</v>
      </c>
      <c r="C14" s="167"/>
      <c r="D14" s="168" t="s">
        <v>666</v>
      </c>
      <c r="E14" s="169"/>
      <c r="F14" s="170">
        <f>C14*E14</f>
        <v>0</v>
      </c>
    </row>
    <row r="15" spans="1:6" ht="15.6">
      <c r="A15" s="165" t="s">
        <v>672</v>
      </c>
      <c r="B15" s="166" t="s">
        <v>673</v>
      </c>
      <c r="C15" s="167"/>
      <c r="D15" s="168" t="s">
        <v>666</v>
      </c>
      <c r="E15" s="169"/>
      <c r="F15" s="170">
        <f>C15*E15</f>
        <v>0</v>
      </c>
    </row>
    <row r="16" spans="1:6" ht="15.6">
      <c r="A16" s="163">
        <v>83</v>
      </c>
      <c r="B16" s="161" t="s">
        <v>674</v>
      </c>
      <c r="C16" s="162"/>
      <c r="D16" s="163"/>
      <c r="E16" s="164"/>
      <c r="F16" s="170"/>
    </row>
    <row r="17" spans="1:6" ht="15.6">
      <c r="A17" s="165" t="s">
        <v>675</v>
      </c>
      <c r="B17" s="166" t="s">
        <v>676</v>
      </c>
      <c r="C17" s="167"/>
      <c r="D17" s="168" t="s">
        <v>666</v>
      </c>
      <c r="E17" s="169"/>
      <c r="F17" s="170">
        <f>C17*E17</f>
        <v>0</v>
      </c>
    </row>
    <row r="18" spans="1:6" ht="15.6">
      <c r="A18" s="163">
        <v>86</v>
      </c>
      <c r="B18" s="161" t="s">
        <v>677</v>
      </c>
      <c r="C18" s="162"/>
      <c r="D18" s="163"/>
      <c r="E18" s="164"/>
      <c r="F18" s="170"/>
    </row>
    <row r="19" spans="1:6" ht="15.6">
      <c r="A19" s="165" t="s">
        <v>678</v>
      </c>
      <c r="B19" s="166" t="s">
        <v>679</v>
      </c>
      <c r="C19" s="167"/>
      <c r="D19" s="168" t="s">
        <v>680</v>
      </c>
      <c r="E19" s="169"/>
      <c r="F19" s="170">
        <f>C19*E19</f>
        <v>0</v>
      </c>
    </row>
    <row r="20" spans="1:6" ht="15.6">
      <c r="A20" s="165" t="s">
        <v>681</v>
      </c>
      <c r="B20" s="166" t="s">
        <v>682</v>
      </c>
      <c r="C20" s="167"/>
      <c r="D20" s="168" t="s">
        <v>680</v>
      </c>
      <c r="E20" s="169"/>
      <c r="F20" s="170">
        <f>C20*E20</f>
        <v>0</v>
      </c>
    </row>
    <row r="21" spans="1:6" ht="15.6">
      <c r="A21" s="165" t="s">
        <v>683</v>
      </c>
      <c r="B21" s="166" t="s">
        <v>684</v>
      </c>
      <c r="C21" s="167"/>
      <c r="D21" s="168" t="s">
        <v>680</v>
      </c>
      <c r="E21" s="169"/>
      <c r="F21" s="170">
        <f>C21*E21</f>
        <v>0</v>
      </c>
    </row>
    <row r="22" spans="1:6" ht="15.6">
      <c r="A22" s="163">
        <v>87</v>
      </c>
      <c r="B22" s="161" t="s">
        <v>685</v>
      </c>
      <c r="C22" s="162"/>
      <c r="D22" s="163"/>
      <c r="E22" s="164"/>
      <c r="F22" s="170"/>
    </row>
    <row r="23" spans="1:6" ht="15.6">
      <c r="A23" s="168" t="s">
        <v>686</v>
      </c>
      <c r="B23" s="166" t="s">
        <v>687</v>
      </c>
      <c r="C23" s="171"/>
      <c r="D23" s="168" t="s">
        <v>666</v>
      </c>
      <c r="E23" s="169"/>
      <c r="F23" s="170">
        <f>C23*E23</f>
        <v>0</v>
      </c>
    </row>
    <row r="24" spans="1:6" ht="15.6">
      <c r="A24" s="168" t="s">
        <v>688</v>
      </c>
      <c r="B24" s="166" t="s">
        <v>689</v>
      </c>
      <c r="C24" s="167"/>
      <c r="D24" s="168" t="s">
        <v>666</v>
      </c>
      <c r="E24" s="169"/>
      <c r="F24" s="170">
        <f>C24*E24</f>
        <v>0</v>
      </c>
    </row>
    <row r="25" spans="1:6" ht="17.399999999999999">
      <c r="A25" s="172">
        <v>9</v>
      </c>
      <c r="B25" s="173" t="s">
        <v>690</v>
      </c>
      <c r="C25" s="174"/>
      <c r="D25" s="172"/>
      <c r="E25" s="175"/>
      <c r="F25" s="170"/>
    </row>
    <row r="26" spans="1:6" ht="15.6">
      <c r="A26" s="163">
        <v>91</v>
      </c>
      <c r="B26" s="161" t="s">
        <v>691</v>
      </c>
      <c r="C26" s="162"/>
      <c r="D26" s="163"/>
      <c r="E26" s="164"/>
      <c r="F26" s="170"/>
    </row>
    <row r="27" spans="1:6" ht="15.6">
      <c r="A27" s="168" t="s">
        <v>692</v>
      </c>
      <c r="B27" s="166" t="s">
        <v>693</v>
      </c>
      <c r="C27" s="167"/>
      <c r="D27" s="168" t="s">
        <v>680</v>
      </c>
      <c r="E27" s="169"/>
      <c r="F27" s="170">
        <f>C27*E27</f>
        <v>0</v>
      </c>
    </row>
    <row r="28" spans="1:6" ht="15.6">
      <c r="A28" s="168" t="s">
        <v>694</v>
      </c>
      <c r="B28" s="166" t="s">
        <v>695</v>
      </c>
      <c r="C28" s="167"/>
      <c r="D28" s="168" t="s">
        <v>680</v>
      </c>
      <c r="E28" s="169"/>
      <c r="F28" s="170">
        <f>C28*E28</f>
        <v>0</v>
      </c>
    </row>
    <row r="29" spans="1:6" ht="15.6">
      <c r="A29" s="168" t="s">
        <v>696</v>
      </c>
      <c r="B29" s="166" t="s">
        <v>697</v>
      </c>
      <c r="C29" s="167"/>
      <c r="D29" s="168" t="s">
        <v>680</v>
      </c>
      <c r="E29" s="169"/>
      <c r="F29" s="170">
        <f>C29*E29</f>
        <v>0</v>
      </c>
    </row>
    <row r="30" spans="1:6" ht="15.6">
      <c r="A30" s="163">
        <v>92</v>
      </c>
      <c r="B30" s="161" t="s">
        <v>698</v>
      </c>
      <c r="C30" s="162"/>
      <c r="D30" s="163"/>
      <c r="E30" s="164"/>
      <c r="F30" s="170"/>
    </row>
    <row r="31" spans="1:6" ht="15.6">
      <c r="A31" s="168" t="s">
        <v>699</v>
      </c>
      <c r="B31" s="166" t="s">
        <v>700</v>
      </c>
      <c r="C31" s="171"/>
      <c r="D31" s="168" t="s">
        <v>666</v>
      </c>
      <c r="E31" s="169"/>
      <c r="F31" s="170">
        <f>C31*E31</f>
        <v>0</v>
      </c>
    </row>
    <row r="32" spans="1:6" ht="15.6">
      <c r="A32" s="168" t="s">
        <v>701</v>
      </c>
      <c r="B32" s="166" t="s">
        <v>702</v>
      </c>
      <c r="C32" s="171"/>
      <c r="D32" s="168" t="s">
        <v>666</v>
      </c>
      <c r="E32" s="169"/>
      <c r="F32" s="170">
        <f>C32*E32</f>
        <v>0</v>
      </c>
    </row>
    <row r="33" spans="1:6" ht="15.6">
      <c r="A33" s="168" t="s">
        <v>703</v>
      </c>
      <c r="B33" s="166" t="s">
        <v>704</v>
      </c>
      <c r="C33" s="167"/>
      <c r="D33" s="168" t="s">
        <v>666</v>
      </c>
      <c r="E33" s="169"/>
      <c r="F33" s="170">
        <f>C33*E33</f>
        <v>0</v>
      </c>
    </row>
    <row r="34" spans="1:6" ht="15.6">
      <c r="A34" s="168" t="s">
        <v>705</v>
      </c>
      <c r="B34" s="166" t="s">
        <v>706</v>
      </c>
      <c r="C34" s="167"/>
      <c r="D34" s="168" t="s">
        <v>666</v>
      </c>
      <c r="E34" s="169"/>
      <c r="F34" s="170">
        <f>C34*E34</f>
        <v>0</v>
      </c>
    </row>
    <row r="35" spans="1:6" ht="15.6">
      <c r="A35" s="176">
        <v>10</v>
      </c>
      <c r="B35" s="177" t="s">
        <v>707</v>
      </c>
      <c r="C35" s="178"/>
      <c r="D35" s="176"/>
      <c r="E35" s="179"/>
      <c r="F35" s="170"/>
    </row>
    <row r="36" spans="1:6" ht="15.6">
      <c r="A36" s="180">
        <v>10</v>
      </c>
      <c r="B36" s="181" t="s">
        <v>708</v>
      </c>
      <c r="C36" s="182"/>
      <c r="D36" s="180"/>
      <c r="E36" s="183"/>
      <c r="F36" s="170"/>
    </row>
    <row r="37" spans="1:6" ht="15.6">
      <c r="A37" s="184"/>
      <c r="B37" s="185" t="s">
        <v>708</v>
      </c>
      <c r="C37" s="186"/>
      <c r="D37" s="187"/>
      <c r="E37" s="188"/>
      <c r="F37" s="170">
        <f>C37*E37</f>
        <v>0</v>
      </c>
    </row>
    <row r="38" spans="1:6" ht="15.6">
      <c r="A38" s="187"/>
      <c r="B38" s="189" t="s">
        <v>709</v>
      </c>
      <c r="C38" s="186"/>
      <c r="D38" s="187"/>
      <c r="E38" s="188"/>
      <c r="F38" s="170">
        <f>C38*E38</f>
        <v>0</v>
      </c>
    </row>
    <row r="39" spans="1:6" ht="15.6">
      <c r="A39" s="187"/>
      <c r="B39" s="189" t="s">
        <v>709</v>
      </c>
      <c r="C39" s="186"/>
      <c r="D39" s="187"/>
      <c r="E39" s="188"/>
      <c r="F39" s="170">
        <f>C39*E39</f>
        <v>0</v>
      </c>
    </row>
    <row r="40" spans="1:6" ht="15.6">
      <c r="A40" s="187"/>
      <c r="B40" s="189" t="s">
        <v>709</v>
      </c>
      <c r="C40" s="186"/>
      <c r="D40" s="187"/>
      <c r="E40" s="188"/>
      <c r="F40" s="170">
        <f>C40*E40</f>
        <v>0</v>
      </c>
    </row>
    <row r="41" spans="1:6" ht="15.6">
      <c r="A41" s="187"/>
      <c r="B41" s="189"/>
      <c r="C41" s="186"/>
      <c r="D41" s="187"/>
      <c r="E41" s="188"/>
      <c r="F41" s="188" t="str">
        <f>IF(C41="","",C41*E41)</f>
        <v/>
      </c>
    </row>
    <row r="42" spans="1:6" ht="15.6">
      <c r="A42" s="187"/>
      <c r="B42" s="185"/>
      <c r="C42" s="190"/>
      <c r="D42" s="187"/>
      <c r="E42" s="188"/>
      <c r="F42" s="188" t="str">
        <f>IF(C42="","",C42*E42)</f>
        <v/>
      </c>
    </row>
    <row r="43" spans="1:6" ht="15.6">
      <c r="A43" s="187"/>
      <c r="B43" s="185"/>
      <c r="C43" s="190"/>
      <c r="D43" s="187"/>
      <c r="E43" s="188"/>
      <c r="F43" s="188" t="str">
        <f>IF(C43="","",C43*E43)</f>
        <v/>
      </c>
    </row>
    <row r="44" spans="1:6" ht="15.6">
      <c r="A44" s="187"/>
      <c r="B44" s="189"/>
      <c r="C44" s="186"/>
      <c r="D44" s="187"/>
      <c r="E44" s="188"/>
      <c r="F44" s="188" t="str">
        <f>IF(C44="","",C44*E44)</f>
        <v/>
      </c>
    </row>
    <row r="45" spans="1:6" ht="15.6">
      <c r="A45" s="191"/>
      <c r="B45" s="192"/>
      <c r="C45" s="193"/>
      <c r="D45" s="194"/>
      <c r="E45" s="195"/>
      <c r="F45" s="188" t="str">
        <f>IF(C45="","",C45*E45)</f>
        <v/>
      </c>
    </row>
    <row r="46" spans="1:6" ht="15.6">
      <c r="A46" s="196"/>
      <c r="B46" s="197"/>
      <c r="C46" s="198"/>
      <c r="D46" s="196"/>
      <c r="E46" s="199"/>
      <c r="F46" s="199"/>
    </row>
    <row r="47" spans="1:6" ht="15.6">
      <c r="A47" s="196"/>
      <c r="B47" s="197"/>
      <c r="C47" s="198"/>
      <c r="D47" s="196"/>
      <c r="E47" s="199"/>
      <c r="F47" s="199"/>
    </row>
    <row r="48" spans="1:6" ht="15.6">
      <c r="A48" s="196"/>
      <c r="B48" s="197"/>
      <c r="C48" s="198"/>
      <c r="D48" s="196"/>
      <c r="E48" s="199"/>
      <c r="F48" s="199" t="str">
        <f>IF(C48="","",C48*E48)</f>
        <v/>
      </c>
    </row>
    <row r="49" spans="1:6" ht="16.2" thickBot="1">
      <c r="A49" s="196"/>
      <c r="B49" s="197"/>
      <c r="C49" s="198"/>
      <c r="D49" s="196"/>
      <c r="E49" s="199"/>
      <c r="F49" s="199"/>
    </row>
    <row r="50" spans="1:6" ht="16.2" thickBot="1">
      <c r="B50" s="39" t="s">
        <v>721</v>
      </c>
      <c r="C50" s="44"/>
      <c r="D50" s="38"/>
      <c r="E50" s="81"/>
      <c r="F50" s="82">
        <f>SUM(F6:F49)</f>
        <v>0</v>
      </c>
    </row>
    <row r="51" spans="1:6" ht="16.2" thickBot="1">
      <c r="B51" s="34" t="s">
        <v>42</v>
      </c>
      <c r="C51" s="25"/>
      <c r="D51" s="35"/>
      <c r="E51" s="83"/>
      <c r="F51" s="84">
        <f>F50*0.24</f>
        <v>0</v>
      </c>
    </row>
    <row r="52" spans="1:6" ht="16.2" thickBot="1">
      <c r="B52" s="36" t="s">
        <v>722</v>
      </c>
      <c r="C52" s="20"/>
      <c r="D52" s="32"/>
      <c r="E52" s="81"/>
      <c r="F52" s="82">
        <f>F50+F51</f>
        <v>0</v>
      </c>
    </row>
  </sheetData>
  <phoneticPr fontId="5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5" ma:contentTypeDescription="Loo uus dokument" ma:contentTypeScope="" ma:versionID="b8c5b0170854a6364de04d36a2749a10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f56b935bb193e9785bba046422712636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5fbe01b-7505-45e9-827d-47b33bb3aadf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EF4396-D070-4964-9C80-E2159CCCD48F}">
  <ds:schemaRefs>
    <ds:schemaRef ds:uri="http://schemas.microsoft.com/office/2006/metadata/properties"/>
    <ds:schemaRef ds:uri="http://schemas.microsoft.com/office/infopath/2007/PartnerControls"/>
    <ds:schemaRef ds:uri="c49526ee-6562-4a32-ac16-2bec8615b626"/>
    <ds:schemaRef ds:uri="b3f34dfd-a0aa-4a0c-bd31-f783ee89cc78"/>
  </ds:schemaRefs>
</ds:datastoreItem>
</file>

<file path=customXml/itemProps2.xml><?xml version="1.0" encoding="utf-8"?>
<ds:datastoreItem xmlns:ds="http://schemas.openxmlformats.org/officeDocument/2006/customXml" ds:itemID="{E2DCD0CD-3158-4E88-9062-C62089A4AB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34dfd-a0aa-4a0c-bd31-f783ee89cc78"/>
    <ds:schemaRef ds:uri="c49526ee-6562-4a32-ac16-2bec8615b6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834297-7F16-4284-AF3B-C90B1FDF9F5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Kokkuvõte</vt:lpstr>
      <vt:lpstr>Lammutus</vt:lpstr>
      <vt:lpstr>Üldehitus</vt:lpstr>
      <vt:lpstr>Välistehnotrassid</vt:lpstr>
      <vt:lpstr>Välisrajatised</vt:lpstr>
      <vt:lpstr>Töömaakulud</vt:lpstr>
      <vt:lpstr>Kokkuvõte!Print_Area</vt:lpstr>
      <vt:lpstr>Lammutus!Print_Area</vt:lpstr>
      <vt:lpstr>Välisrajatised!Print_Area</vt:lpstr>
      <vt:lpstr>Välistehnotrassid!Print_Area</vt:lpstr>
      <vt:lpstr>Üldehitus!Print_Area</vt:lpstr>
      <vt:lpstr>Välisrajatised!Print_Titles</vt:lpstr>
      <vt:lpstr>Välistehnotrassid!Print_Titles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Kloren, Raino</dc:creator>
  <cp:keywords/>
  <dc:description/>
  <cp:lastModifiedBy>Katrin Ametmaa</cp:lastModifiedBy>
  <cp:revision/>
  <dcterms:created xsi:type="dcterms:W3CDTF">2019-10-07T06:52:34Z</dcterms:created>
  <dcterms:modified xsi:type="dcterms:W3CDTF">2025-06-02T08:05:26Z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  <property fmtid="{D5CDD505-2E9C-101B-9397-08002B2CF9AE}" pid="3" name="MediaServiceImageTags">
    <vt:lpwstr/>
  </property>
</Properties>
</file>